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3256" windowHeight="12540" tabRatio="205" firstSheet="2" activeTab="2"/>
  </bookViews>
  <sheets>
    <sheet name="二、经济社会发展市财政补助资金计划" sheetId="2" state="hidden" r:id="rId1"/>
    <sheet name="三、固定资产投资计划" sheetId="3" state="hidden" r:id="rId2"/>
    <sheet name="500万以上" sheetId="13" r:id="rId3"/>
  </sheets>
  <definedNames>
    <definedName name="_xlnm._FilterDatabase" localSheetId="2" hidden="1">'500万以上'!$A$6:$M$140</definedName>
    <definedName name="_xlnm.Print_Titles" localSheetId="2">'500万以上'!$6:$7</definedName>
    <definedName name="_xlnm.Print_Titles" localSheetId="0">二、经济社会发展市财政补助资金计划!$3:$3</definedName>
  </definedNames>
  <calcPr calcId="114210" fullCalcOnLoad="1"/>
</workbook>
</file>

<file path=xl/calcChain.xml><?xml version="1.0" encoding="utf-8"?>
<calcChain xmlns="http://schemas.openxmlformats.org/spreadsheetml/2006/main">
  <c r="I48" i="13"/>
  <c r="G48"/>
  <c r="F48"/>
  <c r="I44"/>
  <c r="G44"/>
  <c r="F44"/>
  <c r="I39"/>
  <c r="G39"/>
  <c r="F39"/>
  <c r="I29"/>
  <c r="G29"/>
  <c r="F29"/>
  <c r="I17"/>
  <c r="G17"/>
  <c r="F17"/>
  <c r="I11"/>
  <c r="I10"/>
  <c r="G11"/>
  <c r="G10"/>
  <c r="F11"/>
  <c r="F10"/>
  <c r="I72"/>
  <c r="F72"/>
  <c r="I92"/>
  <c r="F92"/>
  <c r="F103"/>
  <c r="F127"/>
  <c r="F130"/>
  <c r="F133"/>
  <c r="F91"/>
  <c r="I133"/>
  <c r="I65"/>
  <c r="I130"/>
  <c r="I127"/>
  <c r="I103"/>
  <c r="I91"/>
  <c r="I79"/>
  <c r="F79"/>
  <c r="I68"/>
  <c r="I67"/>
  <c r="I63"/>
  <c r="F60"/>
  <c r="F59"/>
  <c r="I54"/>
  <c r="G54"/>
  <c r="F54"/>
  <c r="I52"/>
  <c r="G52"/>
  <c r="F52"/>
  <c r="B29" i="2"/>
  <c r="B24"/>
  <c r="B21"/>
  <c r="B18"/>
  <c r="B16"/>
  <c r="B10"/>
  <c r="B6"/>
  <c r="I60" i="13"/>
  <c r="B5" i="2"/>
  <c r="B4"/>
  <c r="I59" i="13"/>
  <c r="I58"/>
  <c r="G28"/>
  <c r="G9"/>
  <c r="G8"/>
  <c r="I28"/>
  <c r="I9"/>
  <c r="F58"/>
  <c r="F28"/>
  <c r="F9"/>
  <c r="I8"/>
  <c r="F8"/>
</calcChain>
</file>

<file path=xl/sharedStrings.xml><?xml version="1.0" encoding="utf-8"?>
<sst xmlns="http://schemas.openxmlformats.org/spreadsheetml/2006/main" count="1024" uniqueCount="567">
  <si>
    <t>二、经济社会发展市财政补助资金计划</t>
  </si>
  <si>
    <t>项目名称</t>
  </si>
  <si>
    <r>
      <rPr>
        <b/>
        <sz val="11"/>
        <rFont val="宋体"/>
        <charset val="134"/>
      </rPr>
      <t>财政补助资金</t>
    </r>
    <r>
      <rPr>
        <b/>
        <sz val="11"/>
        <rFont val="Times New Roman"/>
        <family val="1"/>
      </rPr>
      <t xml:space="preserve">
</t>
    </r>
    <r>
      <rPr>
        <b/>
        <sz val="11"/>
        <rFont val="宋体"/>
        <charset val="134"/>
      </rPr>
      <t>（万元）</t>
    </r>
  </si>
  <si>
    <t>资金安排依据</t>
  </si>
  <si>
    <t>补助资金项目</t>
  </si>
  <si>
    <r>
      <rPr>
        <b/>
        <sz val="11"/>
        <rFont val="宋体"/>
        <charset val="134"/>
      </rPr>
      <t>备</t>
    </r>
    <r>
      <rPr>
        <b/>
        <sz val="11"/>
        <rFont val="Times New Roman"/>
        <family val="1"/>
      </rPr>
      <t xml:space="preserve">    </t>
    </r>
    <r>
      <rPr>
        <b/>
        <sz val="11"/>
        <rFont val="宋体"/>
        <charset val="134"/>
      </rPr>
      <t>注</t>
    </r>
  </si>
  <si>
    <r>
      <rPr>
        <b/>
        <sz val="11"/>
        <rFont val="宋体"/>
        <charset val="134"/>
      </rPr>
      <t>合</t>
    </r>
    <r>
      <rPr>
        <b/>
        <sz val="11"/>
        <rFont val="Times New Roman"/>
        <family val="1"/>
      </rPr>
      <t xml:space="preserve">       </t>
    </r>
    <r>
      <rPr>
        <b/>
        <sz val="11"/>
        <rFont val="宋体"/>
        <charset val="134"/>
      </rPr>
      <t>计</t>
    </r>
  </si>
  <si>
    <t>一、建设项目补助资金</t>
  </si>
  <si>
    <t>政府投资项目计划</t>
  </si>
  <si>
    <t>（一）基础设施项目</t>
  </si>
  <si>
    <r>
      <rPr>
        <sz val="11"/>
        <rFont val="Times New Roman"/>
        <family val="1"/>
      </rPr>
      <t xml:space="preserve">  1</t>
    </r>
    <r>
      <rPr>
        <sz val="11"/>
        <rFont val="宋体"/>
        <charset val="134"/>
      </rPr>
      <t>、道路交通建设</t>
    </r>
  </si>
  <si>
    <r>
      <rPr>
        <sz val="11"/>
        <rFont val="Times New Roman"/>
        <family val="1"/>
      </rPr>
      <t xml:space="preserve">  2</t>
    </r>
    <r>
      <rPr>
        <sz val="11"/>
        <rFont val="宋体"/>
        <charset val="134"/>
      </rPr>
      <t>、生态环境、环境卫生建设</t>
    </r>
  </si>
  <si>
    <r>
      <rPr>
        <sz val="11"/>
        <rFont val="Times New Roman"/>
        <family val="1"/>
      </rPr>
      <t xml:space="preserve">  3</t>
    </r>
    <r>
      <rPr>
        <sz val="11"/>
        <rFont val="宋体"/>
        <charset val="134"/>
      </rPr>
      <t>、供热、供电、供排水设施建设</t>
    </r>
  </si>
  <si>
    <t>（二）社会民生项目</t>
  </si>
  <si>
    <r>
      <rPr>
        <sz val="11"/>
        <rFont val="Times New Roman"/>
        <family val="1"/>
      </rPr>
      <t>1</t>
    </r>
    <r>
      <rPr>
        <sz val="11"/>
        <rFont val="宋体"/>
        <charset val="134"/>
      </rPr>
      <t>、教育、卫生</t>
    </r>
  </si>
  <si>
    <r>
      <rPr>
        <sz val="11"/>
        <rFont val="Times New Roman"/>
        <family val="1"/>
      </rPr>
      <t>2</t>
    </r>
    <r>
      <rPr>
        <sz val="11"/>
        <rFont val="宋体"/>
        <charset val="134"/>
      </rPr>
      <t>、文化、体育</t>
    </r>
  </si>
  <si>
    <r>
      <rPr>
        <sz val="11"/>
        <rFont val="Times New Roman"/>
        <family val="1"/>
      </rPr>
      <t>3</t>
    </r>
    <r>
      <rPr>
        <sz val="11"/>
        <rFont val="宋体"/>
        <charset val="134"/>
      </rPr>
      <t>、社会保障</t>
    </r>
  </si>
  <si>
    <r>
      <rPr>
        <sz val="11"/>
        <rFont val="Times New Roman"/>
        <family val="1"/>
      </rPr>
      <t>4</t>
    </r>
    <r>
      <rPr>
        <sz val="11"/>
        <rFont val="宋体"/>
        <charset val="134"/>
      </rPr>
      <t>、社会公共服务能力建设</t>
    </r>
  </si>
  <si>
    <r>
      <rPr>
        <sz val="11"/>
        <rFont val="Times New Roman"/>
        <family val="1"/>
      </rPr>
      <t>5</t>
    </r>
    <r>
      <rPr>
        <sz val="11"/>
        <rFont val="宋体"/>
        <charset val="134"/>
      </rPr>
      <t>、富农惠农</t>
    </r>
  </si>
  <si>
    <t>二、经济发展扶持资金</t>
  </si>
  <si>
    <r>
      <rPr>
        <sz val="11"/>
        <rFont val="Times New Roman"/>
        <family val="1"/>
      </rPr>
      <t>1</t>
    </r>
    <r>
      <rPr>
        <sz val="11"/>
        <rFont val="宋体"/>
        <charset val="134"/>
      </rPr>
      <t>、经济发展扶持资金</t>
    </r>
  </si>
  <si>
    <r>
      <rPr>
        <sz val="11"/>
        <rFont val="Times New Roman"/>
        <family val="1"/>
      </rPr>
      <t>1</t>
    </r>
    <r>
      <rPr>
        <sz val="11"/>
        <rFont val="宋体"/>
        <charset val="134"/>
      </rPr>
      <t>、市委发（</t>
    </r>
    <r>
      <rPr>
        <sz val="11"/>
        <rFont val="Times New Roman"/>
        <family val="1"/>
      </rPr>
      <t>2011</t>
    </r>
    <r>
      <rPr>
        <sz val="11"/>
        <rFont val="宋体"/>
        <charset val="134"/>
      </rPr>
      <t>）</t>
    </r>
    <r>
      <rPr>
        <sz val="11"/>
        <rFont val="Times New Roman"/>
        <family val="1"/>
      </rPr>
      <t>81</t>
    </r>
    <r>
      <rPr>
        <sz val="11"/>
        <rFont val="宋体"/>
        <charset val="134"/>
      </rPr>
      <t>号、嘉政发（</t>
    </r>
    <r>
      <rPr>
        <sz val="11"/>
        <rFont val="Times New Roman"/>
        <family val="1"/>
      </rPr>
      <t>2010</t>
    </r>
    <r>
      <rPr>
        <sz val="11"/>
        <rFont val="宋体"/>
        <charset val="134"/>
      </rPr>
      <t>）</t>
    </r>
    <r>
      <rPr>
        <sz val="11"/>
        <rFont val="Times New Roman"/>
        <family val="1"/>
      </rPr>
      <t>48</t>
    </r>
    <r>
      <rPr>
        <sz val="11"/>
        <rFont val="宋体"/>
        <charset val="134"/>
      </rPr>
      <t>号确定的招商引资、地方企业财政扶持资金（即税返资金）；</t>
    </r>
    <r>
      <rPr>
        <sz val="11"/>
        <rFont val="Times New Roman"/>
        <family val="1"/>
      </rPr>
      <t xml:space="preserve">
2</t>
    </r>
    <r>
      <rPr>
        <sz val="11"/>
        <rFont val="宋体"/>
        <charset val="134"/>
      </rPr>
      <t>、市委发（</t>
    </r>
    <r>
      <rPr>
        <sz val="11"/>
        <rFont val="Times New Roman"/>
        <family val="1"/>
      </rPr>
      <t>2008</t>
    </r>
    <r>
      <rPr>
        <sz val="11"/>
        <rFont val="宋体"/>
        <charset val="134"/>
      </rPr>
      <t>）</t>
    </r>
    <r>
      <rPr>
        <sz val="11"/>
        <rFont val="Times New Roman"/>
        <family val="1"/>
      </rPr>
      <t>50</t>
    </r>
    <r>
      <rPr>
        <sz val="11"/>
        <rFont val="宋体"/>
        <charset val="134"/>
      </rPr>
      <t>号文件确定的第三产业发展扶持资金；</t>
    </r>
    <r>
      <rPr>
        <sz val="11"/>
        <rFont val="Times New Roman"/>
        <family val="1"/>
      </rPr>
      <t xml:space="preserve">
3</t>
    </r>
    <r>
      <rPr>
        <sz val="11"/>
        <rFont val="宋体"/>
        <charset val="134"/>
      </rPr>
      <t>、市委、市政府确定的基本建设项目贴息资金；</t>
    </r>
    <r>
      <rPr>
        <sz val="11"/>
        <rFont val="Times New Roman"/>
        <family val="1"/>
      </rPr>
      <t xml:space="preserve">
4</t>
    </r>
    <r>
      <rPr>
        <sz val="11"/>
        <rFont val="宋体"/>
        <charset val="134"/>
      </rPr>
      <t>、嘉政发（</t>
    </r>
    <r>
      <rPr>
        <sz val="11"/>
        <rFont val="Times New Roman"/>
        <family val="1"/>
      </rPr>
      <t>2008</t>
    </r>
    <r>
      <rPr>
        <sz val="11"/>
        <rFont val="宋体"/>
        <charset val="134"/>
      </rPr>
      <t>）</t>
    </r>
    <r>
      <rPr>
        <sz val="11"/>
        <rFont val="Times New Roman"/>
        <family val="1"/>
      </rPr>
      <t>59</t>
    </r>
    <r>
      <rPr>
        <sz val="11"/>
        <rFont val="宋体"/>
        <charset val="134"/>
      </rPr>
      <t>号文件确定的地方工业考核奖励资金；</t>
    </r>
    <r>
      <rPr>
        <sz val="11"/>
        <rFont val="Times New Roman"/>
        <family val="1"/>
      </rPr>
      <t xml:space="preserve">
5</t>
    </r>
    <r>
      <rPr>
        <sz val="11"/>
        <rFont val="宋体"/>
        <charset val="134"/>
      </rPr>
      <t>、嘉政发（</t>
    </r>
    <r>
      <rPr>
        <sz val="11"/>
        <rFont val="Times New Roman"/>
        <family val="1"/>
      </rPr>
      <t>2006</t>
    </r>
    <r>
      <rPr>
        <sz val="11"/>
        <rFont val="宋体"/>
        <charset val="134"/>
      </rPr>
      <t>）</t>
    </r>
    <r>
      <rPr>
        <sz val="11"/>
        <rFont val="Times New Roman"/>
        <family val="1"/>
      </rPr>
      <t>57</t>
    </r>
    <r>
      <rPr>
        <sz val="11"/>
        <rFont val="宋体"/>
        <charset val="134"/>
      </rPr>
      <t>号文件确定的节能降耗专项资金；</t>
    </r>
    <r>
      <rPr>
        <sz val="11"/>
        <rFont val="Times New Roman"/>
        <family val="1"/>
      </rPr>
      <t xml:space="preserve">
6</t>
    </r>
    <r>
      <rPr>
        <sz val="11"/>
        <rFont val="宋体"/>
        <charset val="134"/>
      </rPr>
      <t>、嘉政发（</t>
    </r>
    <r>
      <rPr>
        <sz val="11"/>
        <rFont val="Times New Roman"/>
        <family val="1"/>
      </rPr>
      <t>2008</t>
    </r>
    <r>
      <rPr>
        <sz val="11"/>
        <rFont val="宋体"/>
        <charset val="134"/>
      </rPr>
      <t>）</t>
    </r>
    <r>
      <rPr>
        <sz val="11"/>
        <rFont val="Times New Roman"/>
        <family val="1"/>
      </rPr>
      <t>12</t>
    </r>
    <r>
      <rPr>
        <sz val="11"/>
        <rFont val="宋体"/>
        <charset val="134"/>
      </rPr>
      <t>号文件确定的争创名牌产品奖励资金；</t>
    </r>
    <r>
      <rPr>
        <sz val="11"/>
        <rFont val="Times New Roman"/>
        <family val="1"/>
      </rPr>
      <t xml:space="preserve">
7</t>
    </r>
    <r>
      <rPr>
        <sz val="11"/>
        <rFont val="宋体"/>
        <charset val="134"/>
      </rPr>
      <t>、改制企业生活费补助；</t>
    </r>
    <r>
      <rPr>
        <sz val="11"/>
        <rFont val="Times New Roman"/>
        <family val="1"/>
      </rPr>
      <t xml:space="preserve">
8</t>
    </r>
    <r>
      <rPr>
        <sz val="11"/>
        <rFont val="宋体"/>
        <charset val="134"/>
      </rPr>
      <t>、市委发（</t>
    </r>
    <r>
      <rPr>
        <sz val="11"/>
        <rFont val="Times New Roman"/>
        <family val="1"/>
      </rPr>
      <t>2011</t>
    </r>
    <r>
      <rPr>
        <sz val="11"/>
        <rFont val="宋体"/>
        <charset val="134"/>
      </rPr>
      <t>）</t>
    </r>
    <r>
      <rPr>
        <sz val="11"/>
        <rFont val="Times New Roman"/>
        <family val="1"/>
      </rPr>
      <t>81</t>
    </r>
    <r>
      <rPr>
        <sz val="11"/>
        <rFont val="宋体"/>
        <charset val="134"/>
      </rPr>
      <t>号文确定的招商引资工作补助资金；</t>
    </r>
    <r>
      <rPr>
        <sz val="11"/>
        <rFont val="Times New Roman"/>
        <family val="1"/>
      </rPr>
      <t xml:space="preserve">
9</t>
    </r>
    <r>
      <rPr>
        <sz val="11"/>
        <rFont val="宋体"/>
        <charset val="134"/>
      </rPr>
      <t>、市委发（</t>
    </r>
    <r>
      <rPr>
        <sz val="11"/>
        <rFont val="Times New Roman"/>
        <family val="1"/>
      </rPr>
      <t>2010</t>
    </r>
    <r>
      <rPr>
        <sz val="11"/>
        <rFont val="宋体"/>
        <charset val="134"/>
      </rPr>
      <t>）</t>
    </r>
    <r>
      <rPr>
        <sz val="11"/>
        <rFont val="Times New Roman"/>
        <family val="1"/>
      </rPr>
      <t>50</t>
    </r>
    <r>
      <rPr>
        <sz val="11"/>
        <rFont val="宋体"/>
        <charset val="134"/>
      </rPr>
      <t>号文确定的非公有制发展专项资金</t>
    </r>
    <r>
      <rPr>
        <sz val="11"/>
        <rFont val="Times New Roman"/>
        <family val="1"/>
      </rPr>
      <t xml:space="preserve"> </t>
    </r>
    <r>
      <rPr>
        <sz val="11"/>
        <rFont val="宋体"/>
        <charset val="134"/>
      </rPr>
      <t>；</t>
    </r>
    <r>
      <rPr>
        <sz val="11"/>
        <rFont val="Times New Roman"/>
        <family val="1"/>
      </rPr>
      <t xml:space="preserve">
10</t>
    </r>
    <r>
      <rPr>
        <sz val="11"/>
        <rFont val="宋体"/>
        <charset val="134"/>
      </rPr>
      <t>、嘉西光伏产业园草原补偿资金；</t>
    </r>
    <r>
      <rPr>
        <sz val="11"/>
        <rFont val="Times New Roman"/>
        <family val="1"/>
      </rPr>
      <t xml:space="preserve">
11</t>
    </r>
    <r>
      <rPr>
        <sz val="11"/>
        <rFont val="宋体"/>
        <charset val="134"/>
      </rPr>
      <t>、嘉政发（</t>
    </r>
    <r>
      <rPr>
        <sz val="11"/>
        <rFont val="Times New Roman"/>
        <family val="1"/>
      </rPr>
      <t>2010</t>
    </r>
    <r>
      <rPr>
        <sz val="11"/>
        <rFont val="宋体"/>
        <charset val="134"/>
      </rPr>
      <t>）</t>
    </r>
    <r>
      <rPr>
        <sz val="11"/>
        <rFont val="Times New Roman"/>
        <family val="1"/>
      </rPr>
      <t>4</t>
    </r>
    <r>
      <rPr>
        <sz val="11"/>
        <rFont val="宋体"/>
        <charset val="134"/>
      </rPr>
      <t>号文确定供销社农资储备贴息资金；</t>
    </r>
    <r>
      <rPr>
        <sz val="11"/>
        <rFont val="Times New Roman"/>
        <family val="1"/>
      </rPr>
      <t xml:space="preserve">
12</t>
    </r>
    <r>
      <rPr>
        <sz val="11"/>
        <rFont val="宋体"/>
        <charset val="134"/>
      </rPr>
      <t>、嘉政发（</t>
    </r>
    <r>
      <rPr>
        <sz val="11"/>
        <rFont val="Times New Roman"/>
        <family val="1"/>
      </rPr>
      <t>2010</t>
    </r>
    <r>
      <rPr>
        <sz val="11"/>
        <rFont val="宋体"/>
        <charset val="134"/>
      </rPr>
      <t>）</t>
    </r>
    <r>
      <rPr>
        <sz val="11"/>
        <rFont val="Times New Roman"/>
        <family val="1"/>
      </rPr>
      <t>25</t>
    </r>
    <r>
      <rPr>
        <sz val="11"/>
        <rFont val="宋体"/>
        <charset val="134"/>
      </rPr>
      <t>号文确定医改补偿资金；</t>
    </r>
    <r>
      <rPr>
        <sz val="11"/>
        <rFont val="Times New Roman"/>
        <family val="1"/>
      </rPr>
      <t xml:space="preserve">
13</t>
    </r>
    <r>
      <rPr>
        <sz val="11"/>
        <rFont val="宋体"/>
        <charset val="134"/>
      </rPr>
      <t>、嘉政办发（</t>
    </r>
    <r>
      <rPr>
        <sz val="11"/>
        <rFont val="Times New Roman"/>
        <family val="1"/>
      </rPr>
      <t>2013</t>
    </r>
    <r>
      <rPr>
        <sz val="11"/>
        <rFont val="宋体"/>
        <charset val="134"/>
      </rPr>
      <t>）</t>
    </r>
    <r>
      <rPr>
        <sz val="11"/>
        <rFont val="Times New Roman"/>
        <family val="1"/>
      </rPr>
      <t>158</t>
    </r>
    <r>
      <rPr>
        <sz val="11"/>
        <rFont val="宋体"/>
        <charset val="134"/>
      </rPr>
      <t>号文确定农村妇女小额担保贷款市级财政贴息资金；</t>
    </r>
    <r>
      <rPr>
        <sz val="11"/>
        <rFont val="Times New Roman"/>
        <family val="1"/>
      </rPr>
      <t xml:space="preserve">
14</t>
    </r>
    <r>
      <rPr>
        <sz val="11"/>
        <rFont val="宋体"/>
        <charset val="134"/>
      </rPr>
      <t>、第三次经济普查和城乡住户调查一体化改革工作经费。</t>
    </r>
  </si>
  <si>
    <t>招商引资财政扶持、第三产业发展扶持、基本建设项目贴息、节能降耗、非公有制发展、价格调节基金等资金使用由发改委、财政局审核；地方企业财政扶持、地方工业考核奖励、争创名牌产品奖励、改制企业生活费补助等资金使用由发改委、工信委、财政局审核。</t>
  </si>
  <si>
    <r>
      <rPr>
        <sz val="11"/>
        <rFont val="Times New Roman"/>
        <family val="1"/>
      </rPr>
      <t>2</t>
    </r>
    <r>
      <rPr>
        <sz val="11"/>
        <rFont val="宋体"/>
        <charset val="134"/>
      </rPr>
      <t>、各类贷款债务本息资金</t>
    </r>
  </si>
  <si>
    <r>
      <rPr>
        <sz val="11"/>
        <rFont val="宋体"/>
        <charset val="134"/>
      </rPr>
      <t>归还开行贷款、政府债券及日元贷款等本息资金，其中：甘肃省财政厅贷款</t>
    </r>
    <r>
      <rPr>
        <sz val="11"/>
        <rFont val="Times New Roman"/>
        <family val="1"/>
      </rPr>
      <t>10000</t>
    </r>
    <r>
      <rPr>
        <sz val="11"/>
        <rFont val="宋体"/>
        <charset val="134"/>
      </rPr>
      <t>万元，开发银行贷款本息合计</t>
    </r>
    <r>
      <rPr>
        <sz val="11"/>
        <rFont val="Times New Roman"/>
        <family val="1"/>
      </rPr>
      <t>8999</t>
    </r>
    <r>
      <rPr>
        <sz val="11"/>
        <rFont val="宋体"/>
        <charset val="134"/>
      </rPr>
      <t>万元，日元贷款本息合计</t>
    </r>
    <r>
      <rPr>
        <sz val="11"/>
        <rFont val="Times New Roman"/>
        <family val="1"/>
      </rPr>
      <t>932</t>
    </r>
    <r>
      <rPr>
        <sz val="11"/>
        <rFont val="宋体"/>
        <charset val="134"/>
      </rPr>
      <t>万元，政府债券转贷资金本息合计</t>
    </r>
    <r>
      <rPr>
        <sz val="11"/>
        <rFont val="Times New Roman"/>
        <family val="1"/>
      </rPr>
      <t>90</t>
    </r>
    <r>
      <rPr>
        <sz val="11"/>
        <rFont val="宋体"/>
        <charset val="134"/>
      </rPr>
      <t>万元，农业发展银行贷款本息合计</t>
    </r>
    <r>
      <rPr>
        <sz val="11"/>
        <rFont val="Times New Roman"/>
        <family val="1"/>
      </rPr>
      <t>3544</t>
    </r>
    <r>
      <rPr>
        <sz val="11"/>
        <rFont val="宋体"/>
        <charset val="134"/>
      </rPr>
      <t>万元，建设银行贷款本息合计</t>
    </r>
    <r>
      <rPr>
        <sz val="11"/>
        <rFont val="Times New Roman"/>
        <family val="1"/>
      </rPr>
      <t>11187</t>
    </r>
    <r>
      <rPr>
        <sz val="11"/>
        <rFont val="宋体"/>
        <charset val="134"/>
      </rPr>
      <t>万元，兰州银行贷款本息合计</t>
    </r>
    <r>
      <rPr>
        <sz val="11"/>
        <rFont val="Times New Roman"/>
        <family val="1"/>
      </rPr>
      <t>8264</t>
    </r>
    <r>
      <rPr>
        <sz val="11"/>
        <rFont val="宋体"/>
        <charset val="134"/>
      </rPr>
      <t>万元，中期票据贷款本息合计</t>
    </r>
    <r>
      <rPr>
        <sz val="11"/>
        <rFont val="Times New Roman"/>
        <family val="1"/>
      </rPr>
      <t>10525</t>
    </r>
    <r>
      <rPr>
        <sz val="11"/>
        <rFont val="宋体"/>
        <charset val="134"/>
      </rPr>
      <t>万元，正大示范项目贴息</t>
    </r>
    <r>
      <rPr>
        <sz val="11"/>
        <rFont val="Times New Roman"/>
        <family val="1"/>
      </rPr>
      <t>1679</t>
    </r>
    <r>
      <rPr>
        <sz val="11"/>
        <rFont val="宋体"/>
        <charset val="134"/>
      </rPr>
      <t>万元，正大本息合计</t>
    </r>
    <r>
      <rPr>
        <sz val="11"/>
        <rFont val="Times New Roman"/>
        <family val="1"/>
      </rPr>
      <t>700</t>
    </r>
    <r>
      <rPr>
        <sz val="11"/>
        <rFont val="宋体"/>
        <charset val="134"/>
      </rPr>
      <t>万元。</t>
    </r>
  </si>
  <si>
    <r>
      <rPr>
        <sz val="11"/>
        <rFont val="Times New Roman"/>
        <family val="1"/>
      </rPr>
      <t>3</t>
    </r>
    <r>
      <rPr>
        <sz val="11"/>
        <rFont val="宋体"/>
        <charset val="134"/>
      </rPr>
      <t>、</t>
    </r>
    <r>
      <rPr>
        <sz val="11"/>
        <rFont val="Times New Roman"/>
        <family val="1"/>
      </rPr>
      <t>3341</t>
    </r>
    <r>
      <rPr>
        <sz val="11"/>
        <rFont val="宋体"/>
        <charset val="134"/>
      </rPr>
      <t>项目工程</t>
    </r>
  </si>
  <si>
    <r>
      <rPr>
        <sz val="11"/>
        <rFont val="宋体"/>
        <charset val="134"/>
      </rPr>
      <t>实施</t>
    </r>
    <r>
      <rPr>
        <sz val="11"/>
        <rFont val="Times New Roman"/>
        <family val="1"/>
      </rPr>
      <t>3341</t>
    </r>
    <r>
      <rPr>
        <sz val="11"/>
        <rFont val="宋体"/>
        <charset val="134"/>
      </rPr>
      <t>项目工程，争取国拨省补资金，做好项目前期工作</t>
    </r>
  </si>
  <si>
    <t>发改委、财政局审核</t>
  </si>
  <si>
    <r>
      <rPr>
        <sz val="11"/>
        <rFont val="Times New Roman"/>
        <family val="1"/>
      </rPr>
      <t>4</t>
    </r>
    <r>
      <rPr>
        <sz val="11"/>
        <rFont val="宋体"/>
        <charset val="134"/>
      </rPr>
      <t>、三区建设专项资金</t>
    </r>
  </si>
  <si>
    <r>
      <rPr>
        <sz val="11"/>
        <rFont val="宋体"/>
        <charset val="134"/>
      </rPr>
      <t>市委发（</t>
    </r>
    <r>
      <rPr>
        <sz val="11"/>
        <rFont val="Times New Roman"/>
        <family val="1"/>
      </rPr>
      <t>2010</t>
    </r>
    <r>
      <rPr>
        <sz val="11"/>
        <rFont val="宋体"/>
        <charset val="134"/>
      </rPr>
      <t>）</t>
    </r>
    <r>
      <rPr>
        <sz val="11"/>
        <rFont val="Times New Roman"/>
        <family val="1"/>
      </rPr>
      <t>47</t>
    </r>
    <r>
      <rPr>
        <sz val="11"/>
        <rFont val="宋体"/>
        <charset val="134"/>
      </rPr>
      <t>号</t>
    </r>
  </si>
  <si>
    <t>三、专项补助资金</t>
  </si>
  <si>
    <r>
      <rPr>
        <sz val="11"/>
        <rFont val="Times New Roman"/>
        <family val="1"/>
      </rPr>
      <t>1</t>
    </r>
    <r>
      <rPr>
        <sz val="11"/>
        <rFont val="宋体"/>
        <charset val="134"/>
      </rPr>
      <t>、粮食补贴资金</t>
    </r>
  </si>
  <si>
    <r>
      <rPr>
        <sz val="11"/>
        <rFont val="宋体"/>
        <charset val="134"/>
      </rPr>
      <t>市政府常务会议纪要（</t>
    </r>
    <r>
      <rPr>
        <sz val="11"/>
        <rFont val="Times New Roman"/>
        <family val="1"/>
      </rPr>
      <t>2010</t>
    </r>
    <r>
      <rPr>
        <sz val="11"/>
        <rFont val="宋体"/>
        <charset val="134"/>
      </rPr>
      <t>）</t>
    </r>
    <r>
      <rPr>
        <sz val="11"/>
        <rFont val="Times New Roman"/>
        <family val="1"/>
      </rPr>
      <t>7</t>
    </r>
    <r>
      <rPr>
        <sz val="11"/>
        <rFont val="宋体"/>
        <charset val="134"/>
      </rPr>
      <t>号、</t>
    </r>
    <r>
      <rPr>
        <sz val="11"/>
        <rFont val="Times New Roman"/>
        <family val="1"/>
      </rPr>
      <t xml:space="preserve">
</t>
    </r>
    <r>
      <rPr>
        <sz val="11"/>
        <rFont val="宋体"/>
        <charset val="134"/>
      </rPr>
      <t>嘉政办发（</t>
    </r>
    <r>
      <rPr>
        <sz val="11"/>
        <rFont val="Times New Roman"/>
        <family val="1"/>
      </rPr>
      <t>2009</t>
    </r>
    <r>
      <rPr>
        <sz val="11"/>
        <rFont val="宋体"/>
        <charset val="134"/>
      </rPr>
      <t>）</t>
    </r>
    <r>
      <rPr>
        <sz val="11"/>
        <rFont val="Times New Roman"/>
        <family val="1"/>
      </rPr>
      <t>69</t>
    </r>
    <r>
      <rPr>
        <sz val="11"/>
        <rFont val="宋体"/>
        <charset val="134"/>
      </rPr>
      <t>号</t>
    </r>
  </si>
  <si>
    <r>
      <rPr>
        <sz val="11"/>
        <rFont val="宋体"/>
        <charset val="134"/>
      </rPr>
      <t>小麦储备</t>
    </r>
    <r>
      <rPr>
        <sz val="11"/>
        <rFont val="Times New Roman"/>
        <family val="1"/>
      </rPr>
      <t>16130</t>
    </r>
    <r>
      <rPr>
        <sz val="11"/>
        <rFont val="宋体"/>
        <charset val="134"/>
      </rPr>
      <t>吨，成品粮储备</t>
    </r>
    <r>
      <rPr>
        <sz val="11"/>
        <rFont val="Times New Roman"/>
        <family val="1"/>
      </rPr>
      <t>1000</t>
    </r>
    <r>
      <rPr>
        <sz val="11"/>
        <rFont val="宋体"/>
        <charset val="134"/>
      </rPr>
      <t>吨，食用油储备</t>
    </r>
    <r>
      <rPr>
        <sz val="11"/>
        <rFont val="Times New Roman"/>
        <family val="1"/>
      </rPr>
      <t>463</t>
    </r>
    <r>
      <rPr>
        <sz val="11"/>
        <rFont val="宋体"/>
        <charset val="134"/>
      </rPr>
      <t>吨</t>
    </r>
  </si>
  <si>
    <r>
      <rPr>
        <sz val="11"/>
        <rFont val="Times New Roman"/>
        <family val="1"/>
      </rPr>
      <t>1</t>
    </r>
    <r>
      <rPr>
        <sz val="11"/>
        <rFont val="宋体"/>
        <charset val="134"/>
      </rPr>
      <t>、市级储备粮油费用补贴</t>
    </r>
    <r>
      <rPr>
        <sz val="11"/>
        <rFont val="Times New Roman"/>
        <family val="1"/>
      </rPr>
      <t>219.61</t>
    </r>
    <r>
      <rPr>
        <sz val="11"/>
        <rFont val="宋体"/>
        <charset val="134"/>
      </rPr>
      <t>万元，其中：原粮储备</t>
    </r>
    <r>
      <rPr>
        <sz val="11"/>
        <rFont val="Times New Roman"/>
        <family val="1"/>
      </rPr>
      <t>16130</t>
    </r>
    <r>
      <rPr>
        <sz val="11"/>
        <rFont val="宋体"/>
        <charset val="134"/>
      </rPr>
      <t>吨，财政补贴</t>
    </r>
    <r>
      <rPr>
        <sz val="11"/>
        <rFont val="Times New Roman"/>
        <family val="1"/>
      </rPr>
      <t>161.3</t>
    </r>
    <r>
      <rPr>
        <sz val="11"/>
        <rFont val="宋体"/>
        <charset val="134"/>
      </rPr>
      <t>万元；成品粮储备</t>
    </r>
    <r>
      <rPr>
        <sz val="11"/>
        <rFont val="Times New Roman"/>
        <family val="1"/>
      </rPr>
      <t>1000</t>
    </r>
    <r>
      <rPr>
        <sz val="11"/>
        <rFont val="宋体"/>
        <charset val="134"/>
      </rPr>
      <t>吨，财政补贴</t>
    </r>
    <r>
      <rPr>
        <sz val="11"/>
        <rFont val="Times New Roman"/>
        <family val="1"/>
      </rPr>
      <t>16.1</t>
    </r>
    <r>
      <rPr>
        <sz val="11"/>
        <rFont val="宋体"/>
        <charset val="134"/>
      </rPr>
      <t>万元；食用油储备</t>
    </r>
    <r>
      <rPr>
        <sz val="11"/>
        <rFont val="Times New Roman"/>
        <family val="1"/>
      </rPr>
      <t>603</t>
    </r>
    <r>
      <rPr>
        <sz val="11"/>
        <rFont val="宋体"/>
        <charset val="134"/>
      </rPr>
      <t>吨，每年财政费用补贴</t>
    </r>
    <r>
      <rPr>
        <sz val="11"/>
        <rFont val="Times New Roman"/>
        <family val="1"/>
      </rPr>
      <t>42.21</t>
    </r>
    <r>
      <rPr>
        <sz val="11"/>
        <rFont val="宋体"/>
        <charset val="134"/>
      </rPr>
      <t>万元。</t>
    </r>
    <r>
      <rPr>
        <sz val="11"/>
        <rFont val="Times New Roman"/>
        <family val="1"/>
      </rPr>
      <t>2</t>
    </r>
    <r>
      <rPr>
        <sz val="11"/>
        <rFont val="宋体"/>
        <charset val="134"/>
      </rPr>
      <t>、市级储备粮油贷款利息补贴预计</t>
    </r>
    <r>
      <rPr>
        <sz val="11"/>
        <rFont val="Times New Roman"/>
        <family val="1"/>
      </rPr>
      <t>253.4</t>
    </r>
    <r>
      <rPr>
        <sz val="11"/>
        <rFont val="宋体"/>
        <charset val="134"/>
      </rPr>
      <t>万元。两项合计财政补贴</t>
    </r>
    <r>
      <rPr>
        <sz val="12"/>
        <rFont val="Times New Roman"/>
        <family val="1"/>
      </rPr>
      <t>473.01</t>
    </r>
    <r>
      <rPr>
        <sz val="11"/>
        <rFont val="宋体"/>
        <charset val="134"/>
      </rPr>
      <t>万元。</t>
    </r>
  </si>
  <si>
    <r>
      <rPr>
        <sz val="11"/>
        <rFont val="Times New Roman"/>
        <family val="1"/>
      </rPr>
      <t>2</t>
    </r>
    <r>
      <rPr>
        <sz val="11"/>
        <rFont val="宋体"/>
        <charset val="134"/>
      </rPr>
      <t>、农村公路养护费补助</t>
    </r>
  </si>
  <si>
    <r>
      <rPr>
        <sz val="11"/>
        <rFont val="宋体"/>
        <charset val="134"/>
      </rPr>
      <t>国办发（</t>
    </r>
    <r>
      <rPr>
        <sz val="11"/>
        <rFont val="Times New Roman"/>
        <family val="1"/>
      </rPr>
      <t>2005</t>
    </r>
    <r>
      <rPr>
        <sz val="11"/>
        <rFont val="宋体"/>
        <charset val="134"/>
      </rPr>
      <t>）</t>
    </r>
    <r>
      <rPr>
        <sz val="11"/>
        <rFont val="Times New Roman"/>
        <family val="1"/>
      </rPr>
      <t>49</t>
    </r>
    <r>
      <rPr>
        <sz val="11"/>
        <rFont val="宋体"/>
        <charset val="134"/>
      </rPr>
      <t>号、甘政办发（</t>
    </r>
    <r>
      <rPr>
        <sz val="11"/>
        <rFont val="Times New Roman"/>
        <family val="1"/>
      </rPr>
      <t>2007</t>
    </r>
    <r>
      <rPr>
        <sz val="11"/>
        <rFont val="宋体"/>
        <charset val="134"/>
      </rPr>
      <t>）</t>
    </r>
    <r>
      <rPr>
        <sz val="11"/>
        <rFont val="Times New Roman"/>
        <family val="1"/>
      </rPr>
      <t>163</t>
    </r>
    <r>
      <rPr>
        <sz val="11"/>
        <rFont val="宋体"/>
        <charset val="134"/>
      </rPr>
      <t>号、嘉政办发（</t>
    </r>
    <r>
      <rPr>
        <sz val="11"/>
        <rFont val="Times New Roman"/>
        <family val="1"/>
      </rPr>
      <t>2009</t>
    </r>
    <r>
      <rPr>
        <sz val="11"/>
        <rFont val="宋体"/>
        <charset val="134"/>
      </rPr>
      <t>）</t>
    </r>
    <r>
      <rPr>
        <sz val="11"/>
        <rFont val="Times New Roman"/>
        <family val="1"/>
      </rPr>
      <t>19</t>
    </r>
    <r>
      <rPr>
        <sz val="11"/>
        <rFont val="宋体"/>
        <charset val="134"/>
      </rPr>
      <t>号</t>
    </r>
  </si>
  <si>
    <r>
      <rPr>
        <sz val="11"/>
        <rFont val="Times New Roman"/>
        <family val="1"/>
      </rPr>
      <t>3</t>
    </r>
    <r>
      <rPr>
        <sz val="11"/>
        <rFont val="宋体"/>
        <charset val="134"/>
      </rPr>
      <t>、旅游发展专项</t>
    </r>
  </si>
  <si>
    <r>
      <rPr>
        <sz val="11"/>
        <rFont val="宋体"/>
        <charset val="134"/>
      </rPr>
      <t>嘉政发（</t>
    </r>
    <r>
      <rPr>
        <sz val="11"/>
        <rFont val="Times New Roman"/>
        <family val="1"/>
      </rPr>
      <t>2012</t>
    </r>
    <r>
      <rPr>
        <sz val="11"/>
        <rFont val="宋体"/>
        <charset val="134"/>
      </rPr>
      <t>）</t>
    </r>
    <r>
      <rPr>
        <sz val="11"/>
        <rFont val="Times New Roman"/>
        <family val="1"/>
      </rPr>
      <t>37</t>
    </r>
    <r>
      <rPr>
        <sz val="11"/>
        <rFont val="宋体"/>
        <charset val="134"/>
      </rPr>
      <t>号</t>
    </r>
  </si>
  <si>
    <t>用于旅游基础设施建设、旅游产品研发，培育精品线路和旅游宣传促销，旅游企业、星级酒店、星级农家乐品牌提升奖励，航线补助，旅游标准化试点城市创建等，旅游、体育等节会筹办</t>
  </si>
  <si>
    <t>旅游局、体育局、文广新局等部门提出计划，发改委、财政局审核后，报市政府审定</t>
  </si>
  <si>
    <r>
      <rPr>
        <sz val="11"/>
        <rFont val="Times New Roman"/>
        <family val="1"/>
      </rPr>
      <t>4</t>
    </r>
    <r>
      <rPr>
        <sz val="11"/>
        <rFont val="宋体"/>
        <charset val="134"/>
      </rPr>
      <t>、公交线路及</t>
    </r>
    <r>
      <rPr>
        <sz val="11"/>
        <rFont val="Times New Roman"/>
        <family val="1"/>
      </rPr>
      <t>IC</t>
    </r>
    <r>
      <rPr>
        <sz val="11"/>
        <rFont val="宋体"/>
        <charset val="134"/>
      </rPr>
      <t>卡补贴</t>
    </r>
  </si>
  <si>
    <r>
      <rPr>
        <sz val="11"/>
        <rFont val="宋体"/>
        <charset val="134"/>
      </rPr>
      <t>包括老年人刷卡、各种优惠卡补贴，老年人乘车保险，公交运营补贴，</t>
    </r>
    <r>
      <rPr>
        <sz val="11"/>
        <rFont val="Times New Roman"/>
        <family val="1"/>
      </rPr>
      <t>2013</t>
    </r>
    <r>
      <rPr>
        <sz val="11"/>
        <rFont val="宋体"/>
        <charset val="134"/>
      </rPr>
      <t>年补贴欠款</t>
    </r>
  </si>
  <si>
    <t>四、城乡社区公共设施建设与维护资金</t>
  </si>
  <si>
    <t>城乡公共基础设施建设资金和维护资金</t>
  </si>
  <si>
    <t>五、科技经费</t>
  </si>
  <si>
    <t>科技局、发改委、财政局审核</t>
  </si>
  <si>
    <t>六、人才工作专项资金</t>
  </si>
  <si>
    <r>
      <rPr>
        <sz val="11"/>
        <rFont val="宋体"/>
        <charset val="134"/>
      </rPr>
      <t>嘉发（</t>
    </r>
    <r>
      <rPr>
        <sz val="11"/>
        <rFont val="Times New Roman"/>
        <family val="1"/>
      </rPr>
      <t>2012</t>
    </r>
    <r>
      <rPr>
        <sz val="11"/>
        <rFont val="宋体"/>
        <charset val="134"/>
      </rPr>
      <t>）</t>
    </r>
    <r>
      <rPr>
        <sz val="11"/>
        <rFont val="Times New Roman"/>
        <family val="1"/>
      </rPr>
      <t>80</t>
    </r>
    <r>
      <rPr>
        <sz val="11"/>
        <rFont val="宋体"/>
        <charset val="134"/>
      </rPr>
      <t>号</t>
    </r>
  </si>
  <si>
    <t>七、社会保障及安置就业资金</t>
  </si>
  <si>
    <r>
      <rPr>
        <sz val="11"/>
        <rFont val="Times New Roman"/>
        <family val="1"/>
      </rPr>
      <t xml:space="preserve">  1</t>
    </r>
    <r>
      <rPr>
        <sz val="11"/>
        <rFont val="宋体"/>
        <charset val="134"/>
      </rPr>
      <t>、城市居民医疗保险补助资金</t>
    </r>
  </si>
  <si>
    <r>
      <rPr>
        <sz val="11"/>
        <rFont val="Times New Roman"/>
        <family val="1"/>
      </rPr>
      <t xml:space="preserve">  2</t>
    </r>
    <r>
      <rPr>
        <sz val="11"/>
        <rFont val="宋体"/>
        <charset val="134"/>
      </rPr>
      <t>、新型农村医疗保险补助资金</t>
    </r>
  </si>
  <si>
    <r>
      <rPr>
        <sz val="11"/>
        <rFont val="Times New Roman"/>
        <family val="1"/>
      </rPr>
      <t xml:space="preserve">  3</t>
    </r>
    <r>
      <rPr>
        <sz val="11"/>
        <rFont val="宋体"/>
        <charset val="134"/>
      </rPr>
      <t>、城乡居民养老保险补助资金</t>
    </r>
  </si>
  <si>
    <r>
      <rPr>
        <sz val="11"/>
        <rFont val="宋体"/>
        <charset val="134"/>
      </rPr>
      <t>嘉政发（</t>
    </r>
    <r>
      <rPr>
        <sz val="11"/>
        <rFont val="Times New Roman"/>
        <family val="1"/>
      </rPr>
      <t>2011</t>
    </r>
    <r>
      <rPr>
        <sz val="11"/>
        <rFont val="宋体"/>
        <charset val="134"/>
      </rPr>
      <t>）</t>
    </r>
    <r>
      <rPr>
        <sz val="11"/>
        <rFont val="Times New Roman"/>
        <family val="1"/>
      </rPr>
      <t>65</t>
    </r>
    <r>
      <rPr>
        <sz val="11"/>
        <rFont val="宋体"/>
        <charset val="134"/>
      </rPr>
      <t>号</t>
    </r>
  </si>
  <si>
    <r>
      <rPr>
        <sz val="11"/>
        <rFont val="Times New Roman"/>
        <family val="1"/>
      </rPr>
      <t xml:space="preserve">  4</t>
    </r>
    <r>
      <rPr>
        <sz val="11"/>
        <rFont val="宋体"/>
        <charset val="134"/>
      </rPr>
      <t>、城乡居民最低生活保障补助资金</t>
    </r>
  </si>
  <si>
    <r>
      <rPr>
        <sz val="11"/>
        <rFont val="宋体"/>
        <charset val="134"/>
      </rPr>
      <t>政府常务会议纪要（</t>
    </r>
    <r>
      <rPr>
        <sz val="11"/>
        <rFont val="Times New Roman"/>
        <family val="1"/>
      </rPr>
      <t>2012</t>
    </r>
    <r>
      <rPr>
        <sz val="11"/>
        <rFont val="宋体"/>
        <charset val="134"/>
      </rPr>
      <t>）</t>
    </r>
    <r>
      <rPr>
        <sz val="11"/>
        <rFont val="Times New Roman"/>
        <family val="1"/>
      </rPr>
      <t>14</t>
    </r>
    <r>
      <rPr>
        <sz val="11"/>
        <rFont val="宋体"/>
        <charset val="134"/>
      </rPr>
      <t>号</t>
    </r>
  </si>
  <si>
    <r>
      <rPr>
        <sz val="11"/>
        <rFont val="Times New Roman"/>
        <family val="1"/>
      </rPr>
      <t xml:space="preserve">  5</t>
    </r>
    <r>
      <rPr>
        <sz val="11"/>
        <rFont val="宋体"/>
        <charset val="134"/>
      </rPr>
      <t>、社会保障和安置就业资金</t>
    </r>
  </si>
  <si>
    <r>
      <rPr>
        <sz val="11"/>
        <rFont val="Times New Roman"/>
        <family val="1"/>
      </rPr>
      <t xml:space="preserve">  6</t>
    </r>
    <r>
      <rPr>
        <sz val="11"/>
        <rFont val="宋体"/>
        <charset val="134"/>
      </rPr>
      <t>、居家养老服务补助资金</t>
    </r>
  </si>
  <si>
    <t>三、固定资产投资计划</t>
  </si>
  <si>
    <t>单位：亿元</t>
  </si>
  <si>
    <r>
      <rPr>
        <b/>
        <sz val="12"/>
        <rFont val="Times New Roman"/>
        <family val="1"/>
      </rPr>
      <t>2013</t>
    </r>
    <r>
      <rPr>
        <b/>
        <sz val="12"/>
        <rFont val="宋体"/>
        <charset val="134"/>
      </rPr>
      <t>年预计完成</t>
    </r>
  </si>
  <si>
    <r>
      <rPr>
        <b/>
        <sz val="12"/>
        <rFont val="Times New Roman"/>
        <family val="1"/>
      </rPr>
      <t>2014</t>
    </r>
    <r>
      <rPr>
        <b/>
        <sz val="12"/>
        <rFont val="宋体"/>
        <charset val="134"/>
      </rPr>
      <t>年投资计划</t>
    </r>
  </si>
  <si>
    <t>资金来源</t>
  </si>
  <si>
    <t>备注</t>
  </si>
  <si>
    <t>市财政</t>
  </si>
  <si>
    <t>国省补</t>
  </si>
  <si>
    <t>融资及贷款</t>
  </si>
  <si>
    <t>招商引资</t>
  </si>
  <si>
    <t>自筹及其它</t>
  </si>
  <si>
    <t>嘉峪关市</t>
  </si>
  <si>
    <t>其中：</t>
  </si>
  <si>
    <t>酒钢</t>
  </si>
  <si>
    <t>地方</t>
  </si>
  <si>
    <t xml:space="preserve">                    </t>
  </si>
  <si>
    <r>
      <rPr>
        <sz val="10"/>
        <rFont val="Times New Roman"/>
        <family val="1"/>
      </rPr>
      <t xml:space="preserve"> </t>
    </r>
    <r>
      <rPr>
        <sz val="10"/>
        <rFont val="宋体"/>
        <charset val="134"/>
      </rPr>
      <t>单位：万元</t>
    </r>
  </si>
  <si>
    <t>序
号</t>
  </si>
  <si>
    <t>建设
性质</t>
  </si>
  <si>
    <t>主要建设内容及规模</t>
  </si>
  <si>
    <t>建设
年限</t>
  </si>
  <si>
    <t>总投资</t>
  </si>
  <si>
    <t>项目进展情况</t>
  </si>
  <si>
    <t>2021年度计划</t>
  </si>
  <si>
    <t>项目建
设单位</t>
  </si>
  <si>
    <t>项目责
任单位</t>
  </si>
  <si>
    <t>投资</t>
  </si>
  <si>
    <t>建设内容</t>
  </si>
  <si>
    <t>1、基础设施及社会民生项目（5项）</t>
  </si>
  <si>
    <t>改造</t>
  </si>
  <si>
    <t>新建及改建提升公用管网，主要包括给水15千米、排水7.5千米、供热7.8千米×2；新建污水提升泵站1座、改造1座</t>
  </si>
  <si>
    <t>2020
－
2021</t>
  </si>
  <si>
    <t>已开工建设</t>
  </si>
  <si>
    <t>完成建设任务</t>
  </si>
  <si>
    <t>住建局</t>
  </si>
  <si>
    <t>续建</t>
  </si>
  <si>
    <t>包括城市南区18条道路（20个子项目），合计长度约13.7千米</t>
  </si>
  <si>
    <t>2018
-
2022</t>
  </si>
  <si>
    <t>已进场施工</t>
  </si>
  <si>
    <t>完成年度计划建设任务</t>
  </si>
  <si>
    <t>第一人民医院住院部综合楼改扩建项目</t>
  </si>
  <si>
    <t>总建筑面积2.79万平方米的地下一层、地上十四层业务楼1栋，同时配套建设水、电、暖等基础设施；对原外科住院部外立面、建筑内部消防、给排水、暖气、强弱电、门窗、建筑内部、部分医疗设施实施改造，改造面积8300平方米</t>
  </si>
  <si>
    <t>2020
-
2022</t>
  </si>
  <si>
    <t>第一人民医院</t>
  </si>
  <si>
    <t>卫健委</t>
  </si>
  <si>
    <t>疾病预防控制中心实验室检测能力提升项目</t>
  </si>
  <si>
    <t>总建筑面积1437平方米，其中维修改造面积为322.62平方米。同时，购置实时荧光定量PCR仪、全自动病原核酸检测系统、微生物现场快速检测仪等致病微生物检验检测相关设备</t>
  </si>
  <si>
    <t>2020
-
2021</t>
  </si>
  <si>
    <t>完成抗疫特别国债460万元投资，并形成实物工程量</t>
  </si>
  <si>
    <t>疾病预防控制中心</t>
  </si>
  <si>
    <t>第二中学综合教学楼建设项目</t>
  </si>
  <si>
    <t>总建筑面积1.21万平方米的综合教学楼一座</t>
  </si>
  <si>
    <r>
      <rPr>
        <sz val="10"/>
        <rFont val="宋体"/>
        <charset val="134"/>
      </rPr>
      <t>2020
-
202</t>
    </r>
    <r>
      <rPr>
        <sz val="10"/>
        <rFont val="宋体"/>
        <charset val="134"/>
      </rPr>
      <t>1</t>
    </r>
  </si>
  <si>
    <t>第二中学</t>
  </si>
  <si>
    <t>教育局</t>
  </si>
  <si>
    <t>2019年棚户区改造项目</t>
  </si>
  <si>
    <t>完成工程量的80%</t>
  </si>
  <si>
    <t>房产服务
中心</t>
  </si>
  <si>
    <t>2020年老旧小区改造项目</t>
  </si>
  <si>
    <t xml:space="preserve">改造 </t>
  </si>
  <si>
    <t>对惠民小区、育才小区、爱民2小区、纺织小区、建安小区、昌盛小区等22个小区建筑主体及室外基础设施进行改造，共改造11285户，建筑面积103.19万平方米</t>
  </si>
  <si>
    <t>现已全面开工建设</t>
  </si>
  <si>
    <t>完成建设内容</t>
  </si>
  <si>
    <t>建设街区棚户区改造项目</t>
  </si>
  <si>
    <t>总用地面积2.7万平方米，计划建设8.2万平方米5栋494套高层安置房，并配套建设附属配套商业设施</t>
  </si>
  <si>
    <r>
      <rPr>
        <sz val="10"/>
        <rFont val="宋体"/>
        <charset val="134"/>
      </rPr>
      <t>2020
-
20</t>
    </r>
    <r>
      <rPr>
        <sz val="10"/>
        <rFont val="宋体"/>
        <charset val="134"/>
      </rPr>
      <t>22</t>
    </r>
  </si>
  <si>
    <t>城投公司</t>
  </si>
  <si>
    <t>南湖国际住宅小区B区一期工程</t>
  </si>
  <si>
    <t>新建6栋住宅楼，1个农贸市场，1个幼儿园，1栋商铺和1个地下车库，总建筑面积7.6万平方米</t>
  </si>
  <si>
    <t>主体三层施工</t>
  </si>
  <si>
    <t>主体封顶</t>
  </si>
  <si>
    <t>房产服务中心</t>
  </si>
  <si>
    <t>南湖国际住宅小区B区二期工程</t>
  </si>
  <si>
    <t>新建8栋住宅楼及地下车库，总建筑面积4.9万平方米</t>
  </si>
  <si>
    <t>金色海岸二期工程</t>
  </si>
  <si>
    <t>新建9栋住宅楼，总建筑面积5万平方米</t>
  </si>
  <si>
    <t>2019
-
2022</t>
  </si>
  <si>
    <t>完成主体施工</t>
  </si>
  <si>
    <t>凯运房地产开发有限公司</t>
  </si>
  <si>
    <t>怡景园兰铁安居三期工程项目</t>
  </si>
  <si>
    <t>总建筑面积29500平方米，198套</t>
  </si>
  <si>
    <t>17#楼施工至±0，幼儿园基础开挖</t>
  </si>
  <si>
    <t>中国铁路兰州局集团公司</t>
  </si>
  <si>
    <t>怡景园兰铁安居四期工程项目</t>
  </si>
  <si>
    <t>总建筑面积28000平方米，154套</t>
  </si>
  <si>
    <t>主体施工至±0</t>
  </si>
  <si>
    <t>怡景园兰铁安居五期工程项目</t>
  </si>
  <si>
    <t>总建筑面积29900平方米，286套</t>
  </si>
  <si>
    <t>25#楼主体施工至6层</t>
  </si>
  <si>
    <t>怡景园兰铁安居八期工程项目</t>
  </si>
  <si>
    <t>总建筑面积29500平方米，264套</t>
  </si>
  <si>
    <t>主体施工至2层</t>
  </si>
  <si>
    <t>东兴铝业嘉峪关分公司电解槽阴极全石墨化结构优化项目二期工程</t>
  </si>
  <si>
    <t>完成电解槽全石墨化结构优化22台。累计完成全石墨优化改造40台，完成项目工程量22%</t>
  </si>
  <si>
    <t>东兴铝业
公司</t>
  </si>
  <si>
    <t>酒钢公司</t>
  </si>
  <si>
    <t>东兴铝业公司45万吨生产线电解槽优化改造项目二期工程</t>
  </si>
  <si>
    <t>对144台电解槽优化改造上部结构，采用电解槽专用钢板整体更换256台电解槽槽壳</t>
  </si>
  <si>
    <t>完成槽壳制作15台，上部结构制安6台。累计完成130台电解槽槽壳制作和50台上部结构制安</t>
  </si>
  <si>
    <t>30万吨高端工业用铝合金棒材项目</t>
  </si>
  <si>
    <t>建设标准厂房1.2万平方米，办公用房及附属设施3000平方米，购进熔铸炉16台、熔铸深井及配套熔铸设备等，分两期建设安装熔铸棒生产线十六条，每期八条</t>
  </si>
  <si>
    <t>工信局
工业园区
管委会</t>
  </si>
  <si>
    <t>建设3条生产线，其中洗毛、羊毛加工、羊绒加工生产线各1条。配套建设污水处理站，废气净化处理设施、配电室、变压器等辅助设施</t>
  </si>
  <si>
    <t>甘肃省耐臻羊绒科技有限公司</t>
  </si>
  <si>
    <t>炼轧厂中板厂房屋面安全改造项目</t>
  </si>
  <si>
    <t>拆除及安装D-E-F跨厂房屋面板，完成相应区域下沉天窗钢窗更换工作</t>
  </si>
  <si>
    <t>宏兴股份
公司</t>
  </si>
  <si>
    <t>选烧厂、储运部及炼铁厂皮带机无人值守改造项目</t>
  </si>
  <si>
    <t>选烧厂、炼铁厂、储运部胶带系统自动化程度低，缺乏设备联锁保护功能及跑偏、打滑、撕划、堵料等监测装置，存在安全隐患且需较多岗位人员值守</t>
  </si>
  <si>
    <t>储运部嘉北原料区域施工完成总体进度92%，储运部原料三区域施工完成总体进度65%，选烧厂区域完成总体进度10%</t>
  </si>
  <si>
    <t>正在建设3栋厂房，1号、2号厂房建设进度过半，3号厂房即将完工。场地及道路硬化全部完成</t>
  </si>
  <si>
    <t>甘肃贵龙工业制品有限公司</t>
  </si>
  <si>
    <t>工业园区
管委会</t>
  </si>
  <si>
    <t>场地面积3.3万平方米，车间4000平方米，办公生活区1000平方米，实验区400平方米，租用球磨机一台、粉剂钢仓4个及其他配套附属建筑设施若干，建设绿色高性能混凝土外加剂生产线项目</t>
  </si>
  <si>
    <t>项目已开工建设</t>
  </si>
  <si>
    <t>武汉三源特种建材有限公司嘉峪关分公司</t>
  </si>
  <si>
    <t>2、节能环保产业（4项）</t>
  </si>
  <si>
    <t>城市生活垃圾分类试点项目</t>
  </si>
  <si>
    <t>购置配套收运设备并投放安装智能垃圾分类设备；新建综合型分拣中心，日处理能力120吨，建设配套基础设施等</t>
  </si>
  <si>
    <t>市容环境卫生总站</t>
  </si>
  <si>
    <t>焦化厂3#4#焦炉烟气脱硫脱硝项目</t>
  </si>
  <si>
    <t>热解析系统安装，余热锅炉系统安装，输灰系统安装，工艺系统管道及其他CEMS系统安装，布袋、袋笼安装；动力厂空压站改造</t>
  </si>
  <si>
    <t>完成EPC总承包单位招标；开工准备，人员进场</t>
  </si>
  <si>
    <t>宏晟电热公司2×125MW机组2#机通流改造项目</t>
  </si>
  <si>
    <t>完成高低压主轴加工、高低压內缸加工、高压喷嘴、现场设备解体拆除、高低压模块安装，机组点火、并网；机组性能考核试验</t>
  </si>
  <si>
    <t>完成监理单位招标工作及设备采购施工合同内部会签</t>
  </si>
  <si>
    <t>宏晟电热
公司</t>
  </si>
  <si>
    <t>甘肃嘉峪关废钢回收加工配送项目</t>
  </si>
  <si>
    <t>建设一期产能20万吨/年；二期产能40万吨/年的废钢加工量，作业区3.5万平米。利用金属打包机、龙门剪、抓钢机、颗粒剪断机等，对回收的废钢进行分拣、剪切、打包、整理、运输至使用钢厂。园区还配备电子地磅、龙门吊、装载机4台</t>
  </si>
  <si>
    <t>甘肃陇晟恒再生资源有限公司</t>
  </si>
  <si>
    <t>3、文化旅游产业（3项）</t>
  </si>
  <si>
    <t>“一馆两中心”建设项目</t>
  </si>
  <si>
    <t>档案馆、全民建设中心已全面开工建设</t>
  </si>
  <si>
    <t>档案馆</t>
  </si>
  <si>
    <t>省列重大项目</t>
  </si>
  <si>
    <t>改建左、右岸堤防共13.26km，新建洪水槽6km，新建生态子堤12km，在洪水槽与左右岸堤防之间新建湿地及绿化带各6km，新建调蓄库2座，气盾坝1座，新建水系连通管道工程、控制室及管理房等</t>
  </si>
  <si>
    <t>进行1#调蓄水库上、下湖土方开挖工作，原右岸堤防碾压回填工作</t>
  </si>
  <si>
    <t>嘉峪关市讨赖河生态建设开发有限责任公司</t>
  </si>
  <si>
    <t>草湖国家湿地公园建设项目</t>
  </si>
  <si>
    <t>实施湿地保育区和恢复重建区生态建设、湿地公园服务区建设、湿地科普宣教、科研监测基础设施建设及仪器设备配套、戈壁特色生态旅游区建设</t>
  </si>
  <si>
    <t>2018
-
2021</t>
  </si>
  <si>
    <t>现已完成了部分工程建设任务</t>
  </si>
  <si>
    <t>林草局</t>
  </si>
  <si>
    <t>4、通道物流及循环农业产业（3项）</t>
  </si>
  <si>
    <t>甘肃公航旅酒嘉高速公路管理有限公司</t>
  </si>
  <si>
    <t>交通局</t>
  </si>
  <si>
    <t>旧货市场搬迁改造项目</t>
  </si>
  <si>
    <t>新建</t>
  </si>
  <si>
    <t>一期嘉峪关市农贸及旧货综合交易市场，为半敞开式轻钢结构，总建筑面积13035.5平方米；二期嘉峪关市农贸综合批发市场，拆除现有钢结构储运间，原址新建钢筋混凝土结构局部三层、地下一层的农贸综合批发市场，总建筑面积23053平方米</t>
  </si>
  <si>
    <t>2021
-
2023</t>
  </si>
  <si>
    <t>一期工程已开工建设；二期编制初步设计</t>
  </si>
  <si>
    <t>市场开发建设有限责任公司</t>
  </si>
  <si>
    <t>祁牧乳业
公司</t>
  </si>
  <si>
    <t>农业农村局
 酒钢公司</t>
  </si>
  <si>
    <t>5、军民融合产业（1项）</t>
  </si>
  <si>
    <t>嘉峪关综合保障区建设项目</t>
  </si>
  <si>
    <t>2020
-
2030</t>
  </si>
  <si>
    <t>甘肃鼎安房地产开发有限公司</t>
  </si>
  <si>
    <t>四0四公司</t>
  </si>
  <si>
    <t>6、清洁生产产业（3项）</t>
  </si>
  <si>
    <t>宏晟电热公司2×350MW热电联产机组乏汽余热回收项目</t>
  </si>
  <si>
    <t>将酒钢电厂2台350MW汽轮机组的乏汽余热用于供热，实现供热1000万平方米。改造增加凝汽器和吸收式热泵机组，配套建设电厂内管网、电气等辅助系统</t>
  </si>
  <si>
    <t>完成施工一标段招标及初步设计审查，开标后组织开工准备工作</t>
  </si>
  <si>
    <t>焦化厂1-4#焦炉煤气净化系统优化改造项目一期工程</t>
  </si>
  <si>
    <t>拆除现有脱硫系统，新建4套脱硫再生塔系统、1套再生尾气回收系统、1套热泵法蒸氨系统及空压机室、配电室等</t>
  </si>
  <si>
    <t>完成初步设计，施工图设计工作量的90%；完成主体设备土建施工标段3台脱硫塔和3台再生塔的基础土方开挖</t>
  </si>
  <si>
    <t>省级生态产业领导包抓项目</t>
  </si>
  <si>
    <t>宏晟电热公司2×125MW机组超低排放改造项目</t>
  </si>
  <si>
    <t>#1机组脱硝系统改造，#1锅炉系统改造，给水管道安装，#1机组除尘器改造。改造后系统进入冷态调试，点火热态调试</t>
  </si>
  <si>
    <t>完成监理招标工作；一标段EPC招标完成，合同签订完成，办理开工手续</t>
  </si>
  <si>
    <t>城市南区金港路以东基础设施建设工程--道路工程</t>
  </si>
  <si>
    <t>主要建设主干路7566米，次干路9013米，支路5345米，合计总长21924米</t>
  </si>
  <si>
    <t>2021
-
2025</t>
  </si>
  <si>
    <t>正在开展前期工作</t>
  </si>
  <si>
    <t>城市南区金港路以东基础设施建设工程--地下管网建设工程</t>
  </si>
  <si>
    <t>主要包括给水、排水、供热三部分。其中给水，新建DN100-DN400管道30.92千米；排水，新建DN300-DN600管道19.24千米；供热，新建18座地上热力站，总供热面积403.19万平方米</t>
  </si>
  <si>
    <t>改造总长4060米，道路红线宽度为60米，主要对道路整体主干道、部分非机动车道、人行道进行改造；同时改造道路绿化、预埋管涵工程、交通工程等；并配套建设道路雨水收集工程</t>
  </si>
  <si>
    <t>2021
－
2022</t>
  </si>
  <si>
    <t>新华路机动车道提升改造工程</t>
  </si>
  <si>
    <t>双拥路（部队路口—关城北路）提升改造工程</t>
  </si>
  <si>
    <t>改造道路长度1400米，将现有主干道拓宽至21米，机动车车行道15米，两侧非机动车道各3米，同时对绿化、路灯、交通设施等道路附属设施进行改造</t>
  </si>
  <si>
    <t>五大市场周边道路新建工程</t>
  </si>
  <si>
    <t>新建道路总长2272.3米，分别为安远三街872.6米、安远四街500米、安远二街899.7米；道路红线宽度均为42m，主要新建道路主干道、道侧石及护坡、道路机非分隔带、预埋管涵、交通工程等</t>
  </si>
  <si>
    <t>正在委托编制可研</t>
  </si>
  <si>
    <t>机场路雨排设施建设工程</t>
  </si>
  <si>
    <t>在明珠路与机场路交叉至机场路东线防洪渠，新建DN300-DN1400雨水管线5.92Km，配套建设检查井、单篦雨水口、防坠网等附属设施</t>
  </si>
  <si>
    <t>2021
-
2022</t>
  </si>
  <si>
    <t>已完成可研、初步设计、土地、规划等手续，待资金到位后进行招标工作</t>
  </si>
  <si>
    <t>金港路上跨讨赖河大桥新建工程，新建上跨讨赖河桥梁一座及其附属设施，桥梁宽度约38米，全长约220米</t>
  </si>
  <si>
    <t>正在进行可行性研究报告的编制工作</t>
  </si>
  <si>
    <t>完成年度建设任务</t>
  </si>
  <si>
    <t xml:space="preserve">第一人民医院门诊楼建设项目
</t>
  </si>
  <si>
    <t>拆除老院区门诊楼，原址新建一栋地上8层建筑面积9500平方米，地下一层建筑面积3000平方米综合楼。建设区域医学体检中心、影像中心、检验中心、病理中心、心电中心及公共卫生临床中心，构建区域信息中继平台。同时购置相关医疗设备，完善停车、医疗废弃物和污水处理等后勤保障设施</t>
  </si>
  <si>
    <t>正在进行项目建议书及可行性研究报告编制工作</t>
  </si>
  <si>
    <t>第一人民
医院</t>
  </si>
  <si>
    <t>卫生健康委</t>
  </si>
  <si>
    <t>第一人民医院传染病区建设及配套设备购置项目</t>
  </si>
  <si>
    <t>总建筑面积为1.27万平方米的传染病区，其中地上面积9380平方米、地下面积3340平方米，配套设置110张床位，负压病床56张，同时购置相关医疗设备</t>
  </si>
  <si>
    <t>完成项目建议书、可研批复、初设评审办理、环评、选址意见书及用地规划手续</t>
  </si>
  <si>
    <t>中医医院二期工程</t>
  </si>
  <si>
    <r>
      <rPr>
        <sz val="10"/>
        <rFont val="宋体"/>
        <charset val="134"/>
      </rPr>
      <t>建筑面积15720</t>
    </r>
    <r>
      <rPr>
        <sz val="10"/>
        <rFont val="宋体"/>
        <charset val="134"/>
      </rPr>
      <t>㎡门诊医技综合楼，地上建筑面12000㎡，地下建筑3720㎡。主要建设特色中医门诊、急诊应急救治大厅、附属相关医技科室及医疗设备等建设工程</t>
    </r>
  </si>
  <si>
    <t>完成可研批复、地勘报告、环评、社会稳定风险评估及用地规划手续，正进行初步设计编制工作</t>
  </si>
  <si>
    <t>中医医院</t>
  </si>
  <si>
    <t>南湖社区卫生服务中心及医养中心建设项目</t>
  </si>
  <si>
    <t>新建建筑面积约3500平方米的卫生业务用房一栋及建筑面积约为3500平方米医养中心业务用房一栋</t>
  </si>
  <si>
    <t>完成项目建议书，正在进行可研报告编制工作</t>
  </si>
  <si>
    <t>南湖社区卫生服务中心</t>
  </si>
  <si>
    <t>职业病防治综合楼项目</t>
  </si>
  <si>
    <t>新建地上十二层、地下二层综合楼一栋，总建筑面积约2.3万平米</t>
  </si>
  <si>
    <t>中核四〇四医院管理有限公司</t>
  </si>
  <si>
    <t>对国际大酒店主楼二层、三层客房进行翻新装修；对一楼会议室、三楼多功能厅进行装修改造；对副楼全部客房进行翻新装修；对水电暖排、消防系统以及线路等配套设施翻新。总计翻新客房137间，会议室3间，多功能厅1间</t>
  </si>
  <si>
    <t>施工预算已报送财政局进行评审</t>
  </si>
  <si>
    <t>甘肃瑞程融创酒店管理有限公司</t>
  </si>
  <si>
    <t>文旅集团</t>
  </si>
  <si>
    <t>对现有1号钢结构大棚、小吃城及地下管网进行改造，改造提升总面积为3万平方米</t>
  </si>
  <si>
    <t>现已完成可研批复，正在办理建设用地规划手续</t>
  </si>
  <si>
    <t>市场开发服务中心</t>
  </si>
  <si>
    <t>市场监督管理局</t>
  </si>
  <si>
    <t>商务局</t>
  </si>
  <si>
    <t>新建办公楼一栋，建筑面积3000平方米，宾馆一栋，建筑面积6000平方米，配套建设道路、绿化、给排水等附属设施</t>
  </si>
  <si>
    <t>已完成备案</t>
  </si>
  <si>
    <t>甘肃中交华强工程建设有限公司</t>
  </si>
  <si>
    <t>建设街区棚户区改造二期</t>
  </si>
  <si>
    <t>总用地面积2万平方米，计划建设7.2万平方米6栋366套高层住宅，并配套建设附属配套商业设施</t>
  </si>
  <si>
    <t>公路管理局家属院棚户区改造项目</t>
  </si>
  <si>
    <t>完成家属院内7栋42套平房及自建小房的拆除，新建2栋住宅楼，1栋物业用房及小区内基础设施配套工程建设</t>
  </si>
  <si>
    <t>家合房地产开发有限责任公司</t>
  </si>
  <si>
    <t>建投公司</t>
  </si>
  <si>
    <t>2021年老旧小区改造工程</t>
  </si>
  <si>
    <t>改建</t>
  </si>
  <si>
    <t>改造报社家属院、文化街独栋等小区共23个，171栋住宅单体，共计4049户，包括小区内楼体改造及小区内外基础设施建设</t>
  </si>
  <si>
    <t>已完成可行性研究报告批复，正在编制初步设计及概算</t>
  </si>
  <si>
    <t>2020年老旧小区改造基础设施配套工程</t>
  </si>
  <si>
    <t>配套完善老旧小区服务类、完善类等公共设施，包括养老抚幼中心、社区服务中心、小区绿化、公共汽车充电设施等</t>
  </si>
  <si>
    <t>铁路生活区巷道及配套设施工程</t>
  </si>
  <si>
    <t>包括巷道、线缆桥架改造、采购等三项内容，改造巷道共9条，总长度约3.1千米。改造7个小区周围线缆桥架，在14个小区新增电动车充电桩，在2个小区各新建1座一体式车棚。对迎宾1-7小区、雄关1-5小区内所有住户的燃气表具进行采购，进行绿化和苗木移植，并对铁路生活区5座换热站设备进行改造</t>
  </si>
  <si>
    <t>完成可研批复及初设编制</t>
  </si>
  <si>
    <t>金色海岸项目一期工程</t>
  </si>
  <si>
    <t>新建住宅及商业用房，总建筑面积60000平方米</t>
  </si>
  <si>
    <t>部分工程已开工</t>
  </si>
  <si>
    <t>新建祥瑞苑小区住宅楼2栋，综合楼1栋，总建筑面积28000平方米</t>
  </si>
  <si>
    <t>开发用地手续刚办理完毕，其他开工所需相关手续陆续办理</t>
  </si>
  <si>
    <t>完成年度建设计划</t>
  </si>
  <si>
    <t>鑫源房地产有限公司</t>
  </si>
  <si>
    <t>远东华府住宅五期项目</t>
  </si>
  <si>
    <t>现已完成项目备案，正在办理施工图审查</t>
  </si>
  <si>
    <t>远东房地产开发有限
公司</t>
  </si>
  <si>
    <t>中鹏东安街住宅项目</t>
  </si>
  <si>
    <t>中鹏房地产开发有限
公司</t>
  </si>
  <si>
    <t>绿洲尚城住宅小区建设项目</t>
  </si>
  <si>
    <t>正在办理项目前期手续</t>
  </si>
  <si>
    <t>年产300万吨钢渣水渣超微粉项目</t>
  </si>
  <si>
    <t>主要建设1条钢渣超细微粉生产线及2条高炉渣超细微粉生产线，办公生活用房及其它辅助设施</t>
  </si>
  <si>
    <t>正在办理用地、规划等前期手续，计划3月底开工</t>
  </si>
  <si>
    <t>甘肃藏建环保新材料科技有限公司</t>
  </si>
  <si>
    <t>工业园区管委会</t>
  </si>
  <si>
    <t>对现有生产装备升级改造，增加中、高端400系产品生产能力，完成400系产品更新换代</t>
  </si>
  <si>
    <t>进行主体设备设计、供货和调试标段招标工作</t>
  </si>
  <si>
    <t>顺通机械钢格板建设项目</t>
  </si>
  <si>
    <t>已开工</t>
  </si>
  <si>
    <t>甘肃顺通机械工程有限公司</t>
  </si>
  <si>
    <t>建设钢渣微粉综合处理生产线两条，生产车间2座，办公楼1栋 ，80T地磅房一栋，职工临时宿舍一栋，机械维修车间一座，钢渣固废原料堆储库（密闭式）2座，钢渣微粉料库2座，料仓两座及其它辅助设备</t>
  </si>
  <si>
    <t>现已完成项目备案，正在办理其它手续</t>
  </si>
  <si>
    <t>嘉峪关市吕江新材料科技有限公司</t>
  </si>
  <si>
    <t>建设车间1座，办公楼1栋及其它辅助设施，购进4台30吨矩形熔炼炉、4台全自动铸造机、3台全自动锯切机等设备，建设全自动铸造生产线4条</t>
  </si>
  <si>
    <t>嘉峪关市恒景源铝业有限公司</t>
  </si>
  <si>
    <t>新建碳钢渣处理能力为80万吨/年的碳钢渣生产线，主要包括筛分、破碎、磁选设施及其它辅助设施</t>
  </si>
  <si>
    <t>润源公司</t>
  </si>
  <si>
    <t>东兴铝业公司电解槽阴极全石墨化结构优化项目（三期工程）</t>
  </si>
  <si>
    <t>对电解槽进行进一步的优化升级</t>
  </si>
  <si>
    <t>动力煤料场建设项目</t>
  </si>
  <si>
    <t>新建动力煤圆堆料场或C型料场，配套建设翻车机及配套的公辅设施</t>
  </si>
  <si>
    <t>完成项目前期备案手续，项目开工建设</t>
  </si>
  <si>
    <t>森林植被恢复人工造林项目灌溉水源工程</t>
  </si>
  <si>
    <t>在中水渠道桩号8+130米处设节制分水闸，将中水导入北一支干一支渠，利用北一支干一支渠输水8.43千米，在渠道穿253县道后460米位置处设节制分水闸取水，由泵站提水，通过2.6千米DN600有压球墨铸铁管输水至80万立方米调蓄水池</t>
  </si>
  <si>
    <t>完成可研批复，正在进行初步设计的公开招标工作</t>
  </si>
  <si>
    <t>森林植被恢复人工造林项目人工造林工程</t>
  </si>
  <si>
    <t>造林5606.5亩，其中造林区5476.5亩，沙生植被展示区130亩。林种为防风固沙林，树种以沙生植被为主，包括红柳、柠条、沙棘、胡杨、沙枣、紫穗槐、四季玫瑰、花棒等</t>
  </si>
  <si>
    <t>建设调蓄水池4座，包括人饮用500立方米清水池2座，工业用1000立方米调蓄水池2座，日供水能力2.25万立方米，铺设各类引、输水管道72.23千米，并配套建设相关附属设施</t>
  </si>
  <si>
    <t>已完成一期工程施工、监理招标</t>
  </si>
  <si>
    <t>水投公司</t>
  </si>
  <si>
    <t>水务局</t>
  </si>
  <si>
    <t>城市废弃物综合利用项目</t>
  </si>
  <si>
    <t xml:space="preserve">
5000
</t>
  </si>
  <si>
    <t>正在办理土地规划的变更手续</t>
  </si>
  <si>
    <t>甘肃海新顺建筑工程有限公司</t>
  </si>
  <si>
    <t>工业园区生态基础设施建设项目</t>
  </si>
  <si>
    <t>在嘉东及嘉北工业园新建道路3条，道路总长930米，配套安装LED太阳能节能灯及电缆检查井等附属设施；新建园区绿化防风林21.5万平方米，对10万平方米绿化面积进行提升改造</t>
  </si>
  <si>
    <t>正在开展初步设计等前期工作</t>
  </si>
  <si>
    <t>黑山湖水源地设备设施优化改造项目</t>
  </si>
  <si>
    <t>对转供嘉峪关市农业供水系统进行改造，局部水管道优化；重建黑山湖水源地4#水源井，对原有的6台井洗井；敷设800米DN500井间管道并与原有的联络管连接；在黑山湖水源地至水库消能池处新敷设一条DN1000输水管线</t>
  </si>
  <si>
    <t>已完成可研编制，正在对技术方案进行比对论证，报经酒钢董事会决策后启动</t>
  </si>
  <si>
    <t>不锈钢分公司冷轧酸再生及酸回收项目</t>
  </si>
  <si>
    <t>储运部嘉北综合料场胶带机转运站通廊粉尘治理项目一期工程（新运3#、6#及综运21#转运站粉尘治理）</t>
  </si>
  <si>
    <t>新建集中除尘装置，对相关设施进行密封和配套供配电系统</t>
  </si>
  <si>
    <t>正在进行施工标段定价工作，计划3月全面开工</t>
  </si>
  <si>
    <t>利用固体废物生产水泥地面透水砖等建材产品项目</t>
  </si>
  <si>
    <t>建设年产300万平方米水泥地面透水砖和水泥地砖。计划建设生产线6条，购置固体废料处置设备一套、全自动数控搅拌机6台、全自动数控压砖机6台、全自动包装机1台及其辅助设施</t>
  </si>
  <si>
    <t>前期手续已完成，已完成部分项目建设内容</t>
  </si>
  <si>
    <t>甘肃硕永环保建材有限公司</t>
  </si>
  <si>
    <t>工信局</t>
  </si>
  <si>
    <t>宏晟电热公司2×125MW机组1#机通流改造</t>
  </si>
  <si>
    <t>对2×125MW机组新#1机进行通流改造，提高高中低压汽缸效率</t>
  </si>
  <si>
    <t>已完成项目前期论证</t>
  </si>
  <si>
    <t>铁合金矿热炉自动节能绿色优化升级项目</t>
  </si>
  <si>
    <t>大友企业公司铁合金厂</t>
  </si>
  <si>
    <t>冶金熔剂清洁生产及节能技术研究与应用项目</t>
  </si>
  <si>
    <t>大友嘉镁钙业公司</t>
  </si>
  <si>
    <t>正在办理备案、环评等前期手续</t>
  </si>
  <si>
    <t>嘉峪关海中环保科技有限责任公司</t>
  </si>
  <si>
    <t>工信局
工业园区管委会</t>
  </si>
  <si>
    <t>嘉峪关中石油昆仑燃气有限公司</t>
  </si>
  <si>
    <t>嘉峪关正泰二期70兆瓦光储一体化发电项目</t>
  </si>
  <si>
    <t>项目总装机容量70MW，储能容量7MWh及相关附属配套设施</t>
  </si>
  <si>
    <t>正在办理前期手续</t>
  </si>
  <si>
    <t>嘉峪关正泰光伏发电有限公司</t>
  </si>
  <si>
    <t>发改委</t>
  </si>
  <si>
    <t>新建从西二线嘉峪关压气分输站站外嘉峪关支线接口至嘉峪关天然气门站输气复线，接口位置距压气分输站向北约200米处。复线全长约12公里，管径DN300，设计压力6.3MPa的天然气管线，设计输出能力10亿方/年</t>
  </si>
  <si>
    <t>已完成初设审查</t>
  </si>
  <si>
    <t>建设园区基础网络及网络安全，建设监控应急指挥中心，建设园区管控一体化平台，包括智慧门户、办公、产业、服务、安监，数据分析及可视化展示</t>
  </si>
  <si>
    <t>智慧校园建设包含智慧课堂，电子书包，数字化实验室，科学实验室，计算机教室，录播教室以及智慧校园云平台</t>
  </si>
  <si>
    <t>正在进行项目前期论证</t>
  </si>
  <si>
    <t>机场改扩建工程</t>
  </si>
  <si>
    <t>改扩建</t>
  </si>
  <si>
    <t>甘肃机场集团</t>
  </si>
  <si>
    <t>项目总建筑面积约58000平方米，主要新建现代化立体仓库、办公及各类附属设施，购置安装设施设备及信息化系统，配套建设园区道路、给排水、变配电、通讯以及园区场地硬化、绿化等辅助工程</t>
  </si>
  <si>
    <t>正在进行规划设计</t>
  </si>
  <si>
    <t>嘉峪关市金翼城乡电商快递物流集散中心有限责任公司</t>
  </si>
  <si>
    <t>甘肃慧翔商贸有限公司</t>
  </si>
  <si>
    <t>建设面积约28885平方米，建设仿明清式建筑四合院33座；修建民俗村入口景观大门1座、啤酒广场6700平、儿童游乐园2000平、水生态人工湖1500平、木栈道1.5公里、停车场10000平；流转周边非基本农田和林地约98亩，种植观赏性花卉苗木、果树等</t>
  </si>
  <si>
    <t>新城镇人民政府</t>
  </si>
  <si>
    <t>郊区工作办</t>
  </si>
  <si>
    <t>完成年度计划建设任务。</t>
  </si>
  <si>
    <t>玉泉中路提升改造工程</t>
  </si>
  <si>
    <t>改造玉泉路（建设路—兰新路）全段1800米机动车道沥青混凝土路面约2.7万平方米，改造非机动车道沥青混凝土路面约1.8万平方米，改造人行道约2.5万平方米，改造道牙石及护坡约11000米，同时配套雨水收集系统，改造绿化带，完善交通设施等道路附属设施</t>
    <phoneticPr fontId="28" type="noConversion"/>
  </si>
  <si>
    <t>地下管网建设工程（十期）</t>
  </si>
  <si>
    <t>完成供热一级管网DN500-800/3.48*2km， 给水DN300-600/6.09km</t>
    <phoneticPr fontId="28" type="noConversion"/>
  </si>
  <si>
    <t>正在委托编制可研，力争上半年开工建设</t>
    <phoneticPr fontId="28" type="noConversion"/>
  </si>
  <si>
    <t>完成年度计划建设任务</t>
    <phoneticPr fontId="28" type="noConversion"/>
  </si>
  <si>
    <t>3、保障性安居工程及房地产开发项目（11项）</t>
    <phoneticPr fontId="28" type="noConversion"/>
  </si>
  <si>
    <t>改造及新建</t>
    <phoneticPr fontId="28" type="noConversion"/>
  </si>
  <si>
    <t>选矿厂选矿系统设施优化改造项目</t>
  </si>
  <si>
    <t>对选矿竖炉、麻石除尘器、球磨机系统、强磁机等设备性能提升改造，对一选浓缩机、加压过滤机、竖炉及磁选泵站管道安全性能提升改造，28-3通廊加固，对电气设备设施升级改造</t>
    <phoneticPr fontId="28" type="noConversion"/>
  </si>
  <si>
    <t>正在办理前期手续，力争尽快开工建设</t>
    <phoneticPr fontId="28" type="noConversion"/>
  </si>
  <si>
    <t>炼铁厂3-6号高炉部分设施优化改造项目</t>
  </si>
  <si>
    <t>碳钢薄板厂设备设施优化改造项目</t>
  </si>
  <si>
    <t>对3号、4号、6号高炉炉体及部分设备升级改造，优化热风炉蓄热体，优化改造喷煤系统管道及制粉设备</t>
    <phoneticPr fontId="28" type="noConversion"/>
  </si>
  <si>
    <t>对碳钢薄板厂连铸机、热轧、轧钢工序部分设备及控制系统进行改造</t>
    <phoneticPr fontId="28" type="noConversion"/>
  </si>
  <si>
    <t>动力厂碳钢燃气站制氢系统扩能升级改造项目</t>
  </si>
  <si>
    <t>对碳钢冷轧燃气站扩能改造，建设800m³/h制氢装置、煤气压缩机及相应配套公辅设施</t>
    <phoneticPr fontId="28" type="noConversion"/>
  </si>
  <si>
    <t>从动力厂400万尾矿库至选烧厂二选工序总砂泵站新敷设两条矿浆输送管道，在400万尾矿库段安装流量计并设置泄矿阀，完善尾矿输送泵监控设施</t>
    <phoneticPr fontId="28" type="noConversion"/>
  </si>
  <si>
    <t>建设固废储存及处置车间、飞灰废液处置车间、暂存库、停车场、办公楼等；处理设备主要由原料化验与控制、预处理系统、给料系统、焚烧系统以及污染控制系统组成</t>
    <phoneticPr fontId="28" type="noConversion"/>
  </si>
  <si>
    <t>碳钢薄板厂热轧酸洗板(2.5-6.0mm)镀锌铝镁联合机组项目</t>
  </si>
  <si>
    <t>新建一条产能45万吨热轧酸洗板（厚度2.5-6.0mm）镀锌铝镁生产线及配套设施</t>
    <phoneticPr fontId="28" type="noConversion"/>
  </si>
  <si>
    <t>正在开展前期工作，力争尽快开工建设</t>
    <phoneticPr fontId="28" type="noConversion"/>
  </si>
  <si>
    <t>由内燃式改造为大拱顶顶燃式热风炉。对燃烧室、燃烧器、煤气管道、电器设施及相应配套设备设施进行技术改造</t>
    <phoneticPr fontId="28" type="noConversion"/>
  </si>
  <si>
    <t>低温余热资源回收利用供热改造项目（一期工程）</t>
  </si>
  <si>
    <t>在1、2、7#高炉处建设冲渣水换热站，敷设管路。对11个换热站设备改型升级，实现换热站远程集中控制及温度智能调节功能</t>
    <phoneticPr fontId="28" type="noConversion"/>
  </si>
  <si>
    <t>总建筑面积4.9万平方米，其中档案馆7000平方米，全民健身中心1.2万平方米，会展中心3万平方米</t>
    <phoneticPr fontId="28" type="noConversion"/>
  </si>
  <si>
    <t>1、先进装备制造产业（9项）</t>
    <phoneticPr fontId="28" type="noConversion"/>
  </si>
  <si>
    <t>（二）生态产业项目（23项）</t>
    <phoneticPr fontId="28" type="noConversion"/>
  </si>
  <si>
    <t>1、基础设施工程（11项）</t>
    <phoneticPr fontId="28" type="noConversion"/>
  </si>
  <si>
    <t>1、先进装备制造产业（10项）</t>
    <phoneticPr fontId="28" type="noConversion"/>
  </si>
  <si>
    <t>4、军民融合及数据信息产业（2项）</t>
    <phoneticPr fontId="28" type="noConversion"/>
  </si>
  <si>
    <t>3、清洁能源产业（2项）</t>
    <phoneticPr fontId="28" type="noConversion"/>
  </si>
  <si>
    <t>全省重点投资项目</t>
    <phoneticPr fontId="28" type="noConversion"/>
  </si>
  <si>
    <t>全省重点投资项目、省级生态产业领导包抓项目</t>
    <phoneticPr fontId="28" type="noConversion"/>
  </si>
  <si>
    <t>省级生态产业领导包抓项目</t>
    <phoneticPr fontId="28" type="noConversion"/>
  </si>
  <si>
    <t>2018年城市南区道路新建工程</t>
    <phoneticPr fontId="28" type="noConversion"/>
  </si>
  <si>
    <t>新城供水厂工程</t>
    <phoneticPr fontId="28" type="noConversion"/>
  </si>
  <si>
    <t>甘肃中交华强公寓楼及宾馆建设项目</t>
    <phoneticPr fontId="28" type="noConversion"/>
  </si>
  <si>
    <t>国际大酒店装修改造项目</t>
    <phoneticPr fontId="28" type="noConversion"/>
  </si>
  <si>
    <t>安远沟村民俗村建设项目</t>
    <phoneticPr fontId="28" type="noConversion"/>
  </si>
  <si>
    <t>镜铁市场提升改造项目</t>
    <phoneticPr fontId="28" type="noConversion"/>
  </si>
  <si>
    <t>新建保鲜库、速冻库、冷藏库、仓库、车间、农产品交易大厅等，配套建设露天物流周转场地、铁路站台、办公用房、宿舍、餐厅、检验化验室等，并实施场地平整、园区绿化、道路改造等附属工程</t>
    <phoneticPr fontId="28" type="noConversion"/>
  </si>
  <si>
    <t>慧翔冷链物流园</t>
    <phoneticPr fontId="28" type="noConversion"/>
  </si>
  <si>
    <t>中国西部现代物流港项目</t>
    <phoneticPr fontId="28" type="noConversion"/>
  </si>
  <si>
    <t>智慧教育建设项目</t>
    <phoneticPr fontId="28" type="noConversion"/>
  </si>
  <si>
    <t>智慧园区工业互联网应用平台</t>
    <phoneticPr fontId="28" type="noConversion"/>
  </si>
  <si>
    <t>天然气供气复线工程</t>
    <phoneticPr fontId="28" type="noConversion"/>
  </si>
  <si>
    <t>20万吨固（废)处置项目</t>
    <phoneticPr fontId="28" type="noConversion"/>
  </si>
  <si>
    <t>炼铁厂2号高炉6#热风炉改造项目</t>
    <phoneticPr fontId="28" type="noConversion"/>
  </si>
  <si>
    <t>动力厂400万尾矿库输送系统优化升级改造项目</t>
    <phoneticPr fontId="28" type="noConversion"/>
  </si>
  <si>
    <t>祁牧乳业牧场扩建项目</t>
    <phoneticPr fontId="28" type="noConversion"/>
  </si>
  <si>
    <t>金港路上跨讨赖河大桥工程</t>
    <phoneticPr fontId="28" type="noConversion"/>
  </si>
  <si>
    <t>祥瑞苑小区建设项目</t>
    <phoneticPr fontId="28" type="noConversion"/>
  </si>
  <si>
    <t>不锈钢分公司新增罩式炉项目</t>
    <phoneticPr fontId="28" type="noConversion"/>
  </si>
  <si>
    <t>建设两栋2000平方米生产车间，库房和职工场地1000平方米，露天料场2000平方米，绿化及道路3000平方米。购置带钢纵剪机，压焊机，窄带数控剪断机，冲床，磨齿机等生产设备</t>
    <phoneticPr fontId="28" type="noConversion"/>
  </si>
  <si>
    <t>利用嘉北金砂矿业原有厂房，建设1条建筑垃圾分离生产线。主要购进分拣设备、颚式破碎设备、球磨机、洗砂设备、振动筛、混凝土搅拌设备、制砂机及辅助设施</t>
    <phoneticPr fontId="28" type="noConversion"/>
  </si>
  <si>
    <t>本部1#2#焦炉优化升级建设项目</t>
    <phoneticPr fontId="28" type="noConversion"/>
  </si>
  <si>
    <t>卫生健康委
四0四公司</t>
    <phoneticPr fontId="28" type="noConversion"/>
  </si>
  <si>
    <t>省列重大项目、
省级生态产业领导包抓项目</t>
    <phoneticPr fontId="28" type="noConversion"/>
  </si>
  <si>
    <t>现已全面开工建设</t>
    <phoneticPr fontId="28" type="noConversion"/>
  </si>
  <si>
    <t>家合房地产开发有限责任公司</t>
    <phoneticPr fontId="28" type="noConversion"/>
  </si>
  <si>
    <t>征迁改造建设、建化、天石、文化街区棚户区615套；对人民、志强、胜利、康乐、昌明、育才、兰新、嘉兴家园、峪关、世纪园、迎宾一至五等15个城市棚户区老旧小区建筑主体及室外基础设施进行改造，改造住宅楼295栋，改造户数10104户，改造面积75.9万平方米</t>
    <phoneticPr fontId="28" type="noConversion"/>
  </si>
  <si>
    <t>一期建设18万吨石英石酸洗生产线1条、干法石英砂生产线2条，二期建设年产10万吨石英砂酸洗生产线1条、干法石英砂生产线3条，购置震动给料机、酸洗罐、储酸桶、脉冲除尘器、滚筒筛、颚式破碎机、震动给料机、球磨机、制砂机等主要设备及辅助设施</t>
    <phoneticPr fontId="28" type="noConversion"/>
  </si>
  <si>
    <t>正在办理开工手续</t>
    <phoneticPr fontId="28" type="noConversion"/>
  </si>
  <si>
    <t>完成建设任务</t>
    <phoneticPr fontId="28" type="noConversion"/>
  </si>
  <si>
    <t>嘉峪关华畅工贸有限公司</t>
  </si>
  <si>
    <t>年产18万吨石英石及60万吨石英砂生产项目</t>
    <phoneticPr fontId="28" type="noConversion"/>
  </si>
  <si>
    <t>完成一标段主体施工；二、四标段土方开挖；三标段已进场土方开挖</t>
    <phoneticPr fontId="28" type="noConversion"/>
  </si>
  <si>
    <t>已完成施工单位招投标，正在办理施工许可证，计划3月底进场施工</t>
    <phoneticPr fontId="28" type="noConversion"/>
  </si>
  <si>
    <t>截止2020年底累计完成投资</t>
    <phoneticPr fontId="28" type="noConversion"/>
  </si>
  <si>
    <t>完成年度计划建设任务（主体全部封顶）</t>
    <phoneticPr fontId="28" type="noConversion"/>
  </si>
  <si>
    <t>完成年度节点建设任务</t>
    <phoneticPr fontId="28" type="noConversion"/>
  </si>
  <si>
    <t>2020
-
2023</t>
    <phoneticPr fontId="28" type="noConversion"/>
  </si>
  <si>
    <t>对33MVA矿热炉进行升级改造，完成特种合金矿热炉节能绿色改造，升级进行资源综合利用处置</t>
    <phoneticPr fontId="28" type="noConversion"/>
  </si>
  <si>
    <t>完成特种合金矿热炉无功补偿节能改造及33MVA矿热炉改造初步方案编制</t>
    <phoneticPr fontId="28" type="noConversion"/>
  </si>
  <si>
    <t>项目一期：新建落地物料存储环境整治项目；粉剂料场和大堆物料新建抑尘网。项目二期：回转窑新型耐火材料及燃烧器应用研究，回转窑窑尾除尘放灰系统升级改造；1#2#磨机磨煤、物资计量优化升级改造。三期：新建密闭式环保原煤储料棚</t>
    <phoneticPr fontId="28" type="noConversion"/>
  </si>
  <si>
    <t>完成年度计划建设任务</t>
    <phoneticPr fontId="28" type="noConversion"/>
  </si>
  <si>
    <t>建设牛舍、挤奶厅、通廊等生产区，机械库、草料堆场等饲草区，配电室、管理用房等辅助生产区、粪污区、辅助生产设施等</t>
    <phoneticPr fontId="28" type="noConversion"/>
  </si>
  <si>
    <t>完成一期建设</t>
    <phoneticPr fontId="28" type="noConversion"/>
  </si>
  <si>
    <t>5、通道物流及文化旅游产业（7项）</t>
    <phoneticPr fontId="28" type="noConversion"/>
  </si>
  <si>
    <t>2、保障性安居工程及房地产开发项目（10项）</t>
    <phoneticPr fontId="28" type="noConversion"/>
  </si>
  <si>
    <t>（一）基础设施及民生保障工程（15项）</t>
    <phoneticPr fontId="28" type="noConversion"/>
  </si>
  <si>
    <t>一、续建项目（38项）</t>
    <phoneticPr fontId="28" type="noConversion"/>
  </si>
  <si>
    <t>二、计划新开工项目（72项）</t>
    <phoneticPr fontId="28" type="noConversion"/>
  </si>
  <si>
    <t>合计（110项）</t>
    <phoneticPr fontId="28" type="noConversion"/>
  </si>
  <si>
    <t>2021年农村公路建设工程</t>
  </si>
  <si>
    <t>嘉峪关市农村公路提质改造示范项目，改造4公里；2021年自然村（组）通硬化路项目，建设改造自然村组农村公路32公里，共涉及5个行政村</t>
    <phoneticPr fontId="28" type="noConversion"/>
  </si>
  <si>
    <t>正在编制项目可行性研究报告</t>
    <phoneticPr fontId="28" type="noConversion"/>
  </si>
  <si>
    <t>公共卫生疫情防治中心建设项目</t>
    <phoneticPr fontId="28" type="noConversion"/>
  </si>
  <si>
    <t>新建</t>
    <phoneticPr fontId="28" type="noConversion"/>
  </si>
  <si>
    <t>总建筑面积13000平方米，包括综合实验楼、卫生应急物资储备库、传染病区等，配套建设附属设施</t>
    <phoneticPr fontId="28" type="noConversion"/>
  </si>
  <si>
    <t>2021
-
2022</t>
    <phoneticPr fontId="28" type="noConversion"/>
  </si>
  <si>
    <t>正在进行项目建议书及可行性研究报告编制工作</t>
    <phoneticPr fontId="28" type="noConversion"/>
  </si>
  <si>
    <t>疾病预防
控制中心</t>
    <phoneticPr fontId="28" type="noConversion"/>
  </si>
  <si>
    <t>卫生健康委</t>
    <phoneticPr fontId="28" type="noConversion"/>
  </si>
  <si>
    <r>
      <t>2、社会及民生保障工程（6</t>
    </r>
    <r>
      <rPr>
        <b/>
        <sz val="10"/>
        <rFont val="宋体"/>
        <charset val="134"/>
      </rPr>
      <t>项）</t>
    </r>
    <phoneticPr fontId="28" type="noConversion"/>
  </si>
  <si>
    <t>（一）基础设施及民生保障工程（28项）</t>
    <phoneticPr fontId="28" type="noConversion"/>
  </si>
  <si>
    <t>工业园区
管委会</t>
    <phoneticPr fontId="28" type="noConversion"/>
  </si>
  <si>
    <t>完成年度建设任务</t>
    <phoneticPr fontId="28" type="noConversion"/>
  </si>
  <si>
    <t>甘肃省嘉峪关市大友企业公司</t>
    <phoneticPr fontId="28" type="noConversion"/>
  </si>
  <si>
    <t>2、节能环保及清洁生产产业（23项）</t>
    <phoneticPr fontId="28" type="noConversion"/>
  </si>
  <si>
    <t>（二）生态产业项目（44项）</t>
    <phoneticPr fontId="28" type="noConversion"/>
  </si>
  <si>
    <t>完成部分标段招标及部分工程施工设计；完成部分牛舍安装及配套用房浇筑，生活区锅炉更换，部分机械设备到场等</t>
    <phoneticPr fontId="28" type="noConversion"/>
  </si>
  <si>
    <t>2021
-
2023</t>
    <phoneticPr fontId="28" type="noConversion"/>
  </si>
  <si>
    <t>完成项目建议书，正在进行设计、可研、地勘承建方招标</t>
    <phoneticPr fontId="28" type="noConversion"/>
  </si>
  <si>
    <t>建设1组2座7米及以上焦炉，1座200吨/时干熄焦装置，1套10万立方米/时焦炉煤气净化装置，配套建设公辅设施</t>
    <phoneticPr fontId="28" type="noConversion"/>
  </si>
  <si>
    <t>将4×350MW机组的锅炉补水和辅机循环冷却水、脱硫用水、消防及工业用水等水源改为中水水源</t>
    <phoneticPr fontId="28" type="noConversion"/>
  </si>
  <si>
    <t>铝电4×350MW机组中水回用改造项目</t>
    <phoneticPr fontId="28" type="noConversion"/>
  </si>
  <si>
    <t>已开工建设</t>
    <phoneticPr fontId="28" type="noConversion"/>
  </si>
  <si>
    <t>完成年度计划建设任务</t>
    <phoneticPr fontId="28" type="noConversion"/>
  </si>
  <si>
    <t>地下管网建设工程（七期）</t>
    <phoneticPr fontId="28" type="noConversion"/>
  </si>
  <si>
    <t>省列重大项目</t>
    <phoneticPr fontId="28" type="noConversion"/>
  </si>
  <si>
    <t>正在开展前期工作，力争尽快开工建设</t>
    <phoneticPr fontId="28" type="noConversion"/>
  </si>
  <si>
    <t>一期已基本建成</t>
    <phoneticPr fontId="28" type="noConversion"/>
  </si>
  <si>
    <t>正在建设厂房和办公楼</t>
    <phoneticPr fontId="28" type="noConversion"/>
  </si>
  <si>
    <t>全省重点投资项目、省级生态产业领导包抓项目</t>
    <phoneticPr fontId="28" type="noConversion"/>
  </si>
  <si>
    <t>全省重点投资项目</t>
    <phoneticPr fontId="28" type="noConversion"/>
  </si>
  <si>
    <t>碳钢薄板厂镀锌2#机组产品结构调整改造项目</t>
    <phoneticPr fontId="28" type="noConversion"/>
  </si>
  <si>
    <t>已完成锌锅辊系及刮刀改造、镀后及钝化后冷却技术交流</t>
    <phoneticPr fontId="28" type="noConversion"/>
  </si>
  <si>
    <t>2#机组锌锅、炉鼻子、镀后及钝化后冷却装置施工，气刀施工。项目试车，气刀热试</t>
    <phoneticPr fontId="28" type="noConversion"/>
  </si>
  <si>
    <t>小型双工质涡旋膨胀发电生产项目</t>
    <phoneticPr fontId="28" type="noConversion"/>
  </si>
  <si>
    <t>建设3万平方米厂房，进行小型双工质涡旋膨胀发电设备生产项目及钢结构件加工项目</t>
    <phoneticPr fontId="28" type="noConversion"/>
  </si>
  <si>
    <t>完成年度计划建设任务</t>
    <phoneticPr fontId="28" type="noConversion"/>
  </si>
  <si>
    <t>绿色高性能混凝土外加剂生产线项目</t>
    <phoneticPr fontId="28" type="noConversion"/>
  </si>
  <si>
    <t>年处理150万吨钢渣加工及综合利用项目</t>
    <phoneticPr fontId="28" type="noConversion"/>
  </si>
  <si>
    <t>高精冶炼新材料加工项目</t>
    <phoneticPr fontId="28" type="noConversion"/>
  </si>
  <si>
    <t>润源公司冶金渣场碳钢渣全流程选线建设项目</t>
    <phoneticPr fontId="28" type="noConversion"/>
  </si>
  <si>
    <t>完成项目备案</t>
    <phoneticPr fontId="28" type="noConversion"/>
  </si>
  <si>
    <t>省列重大项目、
省级生态产业领导包抓项目</t>
    <phoneticPr fontId="28" type="noConversion"/>
  </si>
  <si>
    <t>羊毛及羊绒生产加工项目</t>
    <phoneticPr fontId="28" type="noConversion"/>
  </si>
  <si>
    <t>主要包括嘉核科学城及生活保障区两部分，嘉核科学城主要建设科研试验及装备装置开发设施；生活保障区主要建设住宅和配套设施，提供人才居留保障条件</t>
    <phoneticPr fontId="28" type="noConversion"/>
  </si>
  <si>
    <t>路线起自酒泉市肃州区银达镇下官地，以枢纽立交与肃州至航天城公路相接，经嘉峪关新城镇泥沟、野麻湾、峪泉镇断山口、黄草营，终点位于大草滩水库西侧，以枢纽立交与G30连霍高速公路相接，线路全长57.76公里（其中：嘉峪关境内41.49公里）</t>
    <phoneticPr fontId="28" type="noConversion"/>
  </si>
  <si>
    <t>明珠路提升改造工程</t>
    <phoneticPr fontId="28" type="noConversion"/>
  </si>
  <si>
    <r>
      <rPr>
        <sz val="10"/>
        <rFont val="宋体"/>
        <charset val="134"/>
      </rPr>
      <t>S06酒嘉绕城高速公路工程（嘉峪关段）</t>
    </r>
    <phoneticPr fontId="28" type="noConversion"/>
  </si>
  <si>
    <t>讨赖河嘉峪关安远沟至嘉酒分界线段水系生态环境综合治理工程</t>
    <phoneticPr fontId="28" type="noConversion"/>
  </si>
  <si>
    <t>宏晟电热
公司</t>
    <phoneticPr fontId="28" type="noConversion"/>
  </si>
  <si>
    <t>新建住宅楼18栋，总建筑面积15.7万平方米，其中，地下面积3.7万平方米，地上面积12万平方米，同时建设商铺、康体中心、宾馆及相关配套设备等</t>
    <phoneticPr fontId="28" type="noConversion"/>
  </si>
  <si>
    <t>东兴铝业
公司</t>
    <phoneticPr fontId="28" type="noConversion"/>
  </si>
  <si>
    <t>2021
-
2023</t>
    <phoneticPr fontId="28" type="noConversion"/>
  </si>
  <si>
    <t>结合现有废酸、废水处理设施及能力，优化升级热线酸净化系统、废酸回收存储设施，新建铬钢线废硫酸储存和净化再生设施及配套设施</t>
    <phoneticPr fontId="28" type="noConversion"/>
  </si>
  <si>
    <r>
      <t>2019
-
20</t>
    </r>
    <r>
      <rPr>
        <sz val="10"/>
        <rFont val="宋体"/>
        <charset val="134"/>
      </rPr>
      <t>22</t>
    </r>
    <phoneticPr fontId="28" type="noConversion"/>
  </si>
  <si>
    <t>对180台电解槽阴极全石墨化结构进行优化改造</t>
    <phoneticPr fontId="28" type="noConversion"/>
  </si>
  <si>
    <t>完成年度计划建设任务（主体全部封顶）</t>
    <phoneticPr fontId="28" type="noConversion"/>
  </si>
  <si>
    <t>2021
－
2025</t>
    <phoneticPr fontId="28" type="noConversion"/>
  </si>
  <si>
    <t>全市已配置分类垃圾桶，已完成垃圾分类试点示范区建设并运行</t>
    <phoneticPr fontId="28" type="noConversion"/>
  </si>
  <si>
    <t>2号地和3号地正在施工；1号、4号、6号、13号地块准备启动建设</t>
    <phoneticPr fontId="28" type="noConversion"/>
  </si>
  <si>
    <r>
      <t>用地总面积36.08万平方米，主要建设室外景观绿化、中心湖体、建筑、结构、给排水、电气；绿化面积约1</t>
    </r>
    <r>
      <rPr>
        <sz val="10"/>
        <rFont val="宋体"/>
        <charset val="134"/>
      </rPr>
      <t>7.7万</t>
    </r>
    <r>
      <rPr>
        <sz val="10"/>
        <rFont val="宋体"/>
        <charset val="134"/>
      </rPr>
      <t>平方米，湖体面积约7</t>
    </r>
    <r>
      <rPr>
        <sz val="10"/>
        <rFont val="宋体"/>
        <charset val="134"/>
      </rPr>
      <t>.65</t>
    </r>
    <r>
      <rPr>
        <sz val="10"/>
        <rFont val="宋体"/>
        <charset val="134"/>
      </rPr>
      <t>万平方米，车行道路面积3</t>
    </r>
    <r>
      <rPr>
        <sz val="10"/>
        <rFont val="宋体"/>
        <charset val="134"/>
      </rPr>
      <t>.1万</t>
    </r>
    <r>
      <rPr>
        <sz val="10"/>
        <rFont val="宋体"/>
        <charset val="134"/>
      </rPr>
      <t>平方米，园路及硬质铺装面积约为</t>
    </r>
    <r>
      <rPr>
        <sz val="10"/>
        <rFont val="宋体"/>
        <charset val="134"/>
      </rPr>
      <t>7.4万</t>
    </r>
    <r>
      <rPr>
        <sz val="10"/>
        <rFont val="宋体"/>
        <charset val="134"/>
      </rPr>
      <t>平方米，泵房、公共卫生间及管理用房总面积约1749.64平方米</t>
    </r>
    <phoneticPr fontId="28" type="noConversion"/>
  </si>
  <si>
    <r>
      <t>分两期实施，一期改造新华路（迎宾路—嘉北工业园区拐弯）全段10.38</t>
    </r>
    <r>
      <rPr>
        <sz val="10"/>
        <rFont val="宋体"/>
        <charset val="134"/>
      </rPr>
      <t>公里机动车道，同步实施道路工程、雨水工程、电气工程及交通附属工程等；二期改造新华南路和观礼大道，总长度</t>
    </r>
    <r>
      <rPr>
        <sz val="10"/>
        <rFont val="宋体"/>
        <charset val="134"/>
      </rPr>
      <t>4160.387</t>
    </r>
    <r>
      <rPr>
        <sz val="10"/>
        <rFont val="宋体"/>
        <charset val="134"/>
      </rPr>
      <t>米，道路红线</t>
    </r>
    <r>
      <rPr>
        <sz val="10"/>
        <rFont val="宋体"/>
        <charset val="134"/>
      </rPr>
      <t>60米</t>
    </r>
    <phoneticPr fontId="28" type="noConversion"/>
  </si>
  <si>
    <t>森林公园·壹号苑项目</t>
    <phoneticPr fontId="28" type="noConversion"/>
  </si>
  <si>
    <t>新建6栋高层住宅楼和1栋商业楼，1层地下车库，总建筑面积5.76万平方米，其中：地上建筑面积4.8万平方米；地下建筑面积9639.18平方米</t>
    <phoneticPr fontId="28" type="noConversion"/>
  </si>
  <si>
    <t>建设38.8万平方米的住宅小区，并配套建设相关附属设备</t>
    <phoneticPr fontId="28" type="noConversion"/>
  </si>
  <si>
    <t>新建商住楼6栋，同时配套建设地下车库、商铺等配套设施，总建筑面积约3.88万平方米。其中，地上建筑面积3.1万平方米，地下建筑面积7800平方米</t>
    <phoneticPr fontId="28" type="noConversion"/>
  </si>
  <si>
    <t>现已完成备案及用地预审等前期手续</t>
    <phoneticPr fontId="28" type="noConversion"/>
  </si>
  <si>
    <t>福康润达房地产开发有限公司</t>
    <phoneticPr fontId="28" type="noConversion"/>
  </si>
  <si>
    <t>2021
-
2023</t>
    <phoneticPr fontId="28" type="noConversion"/>
  </si>
  <si>
    <t>城市南区生态环境治理工程</t>
    <phoneticPr fontId="28" type="noConversion"/>
  </si>
  <si>
    <t>2020
-
2021</t>
    <phoneticPr fontId="28" type="noConversion"/>
  </si>
  <si>
    <t>完成年度计划建设任务</t>
    <phoneticPr fontId="28" type="noConversion"/>
  </si>
  <si>
    <t>新建</t>
    <phoneticPr fontId="28" type="noConversion"/>
  </si>
  <si>
    <t>2021
-
2022</t>
    <phoneticPr fontId="28" type="noConversion"/>
  </si>
  <si>
    <t>新建</t>
    <phoneticPr fontId="28" type="noConversion"/>
  </si>
  <si>
    <t>主要对现跑道进行改造，新建并改造现有机坪，新建1.4万平方米T2航站楼，改造T1航站楼，新建塔台与航管楼，扩建航站区，配套建设助航灯光、空管、供电、供冷供热、通信等相关设施</t>
    <phoneticPr fontId="28" type="noConversion"/>
  </si>
  <si>
    <t>现已完成可研批复、规划选址、用地预审、社会稳定风险评估、节能审查等前期手续</t>
  </si>
  <si>
    <t>改建</t>
    <phoneticPr fontId="28" type="noConversion"/>
  </si>
  <si>
    <t>2021
-
2022</t>
    <phoneticPr fontId="28" type="noConversion"/>
  </si>
  <si>
    <t>2021
-
2022</t>
    <phoneticPr fontId="28" type="noConversion"/>
  </si>
  <si>
    <t>嘉峪关市2021年市列重点建设项目清单</t>
    <phoneticPr fontId="28" type="noConversion"/>
  </si>
  <si>
    <t>嘉峪关铭翔铝业有限
公司</t>
    <phoneticPr fontId="28" type="noConversion"/>
  </si>
  <si>
    <t>附件2</t>
    <phoneticPr fontId="28" type="noConversion"/>
  </si>
  <si>
    <t>万隆房地产有限
公司</t>
    <phoneticPr fontId="28" type="noConversion"/>
  </si>
  <si>
    <t>凯运房地产开发有限
公司</t>
    <phoneticPr fontId="28" type="noConversion"/>
  </si>
  <si>
    <t>中国铁路兰州局集团
公司</t>
    <phoneticPr fontId="28" type="noConversion"/>
  </si>
  <si>
    <t>水务局
水投
公司</t>
    <phoneticPr fontId="28" type="noConversion"/>
  </si>
  <si>
    <t>草湖国家湿地保护
办公室</t>
    <phoneticPr fontId="28" type="noConversion"/>
  </si>
  <si>
    <t>现已完成可研批复，初设已完成编制</t>
    <phoneticPr fontId="28" type="noConversion"/>
  </si>
  <si>
    <t>现已完成可研批复，初设已完成编制</t>
    <phoneticPr fontId="28" type="noConversion"/>
  </si>
</sst>
</file>

<file path=xl/styles.xml><?xml version="1.0" encoding="utf-8"?>
<styleSheet xmlns="http://schemas.openxmlformats.org/spreadsheetml/2006/main">
  <numFmts count="3">
    <numFmt numFmtId="176" formatCode="0_);[Red]\(0\)"/>
    <numFmt numFmtId="177" formatCode="0_ "/>
    <numFmt numFmtId="178" formatCode="0.00_ "/>
  </numFmts>
  <fonts count="51">
    <font>
      <sz val="11"/>
      <color indexed="8"/>
      <name val="宋体"/>
      <charset val="134"/>
    </font>
    <font>
      <sz val="10"/>
      <color indexed="8"/>
      <name val="宋体"/>
      <charset val="134"/>
    </font>
    <font>
      <b/>
      <sz val="10"/>
      <color indexed="8"/>
      <name val="宋体"/>
      <charset val="134"/>
    </font>
    <font>
      <b/>
      <sz val="10"/>
      <color indexed="8"/>
      <name val="宋体"/>
      <charset val="134"/>
    </font>
    <font>
      <sz val="10"/>
      <color indexed="8"/>
      <name val="宋体"/>
      <charset val="134"/>
    </font>
    <font>
      <b/>
      <sz val="11"/>
      <color indexed="8"/>
      <name val="宋体"/>
      <charset val="134"/>
    </font>
    <font>
      <sz val="11"/>
      <color indexed="10"/>
      <name val="宋体"/>
      <charset val="134"/>
    </font>
    <font>
      <b/>
      <sz val="12"/>
      <name val="宋体"/>
      <charset val="134"/>
    </font>
    <font>
      <sz val="10"/>
      <name val="宋体"/>
      <charset val="134"/>
    </font>
    <font>
      <sz val="9"/>
      <color indexed="8"/>
      <name val="宋体"/>
      <charset val="134"/>
    </font>
    <font>
      <sz val="18"/>
      <name val="方正小标宋简体"/>
      <charset val="134"/>
    </font>
    <font>
      <sz val="12"/>
      <name val="宋体"/>
      <charset val="134"/>
    </font>
    <font>
      <sz val="12"/>
      <name val="Times New Roman"/>
      <family val="1"/>
    </font>
    <font>
      <b/>
      <sz val="10"/>
      <name val="宋体"/>
      <charset val="134"/>
    </font>
    <font>
      <b/>
      <sz val="10"/>
      <name val="Times New Roman"/>
      <family val="1"/>
    </font>
    <font>
      <b/>
      <sz val="10"/>
      <name val="宋体"/>
      <charset val="134"/>
    </font>
    <font>
      <sz val="10"/>
      <name val="宋体"/>
      <charset val="134"/>
    </font>
    <font>
      <sz val="10"/>
      <color indexed="10"/>
      <name val="宋体"/>
      <charset val="134"/>
    </font>
    <font>
      <sz val="10"/>
      <name val="宋体"/>
      <charset val="134"/>
    </font>
    <font>
      <sz val="10"/>
      <name val="Times New Roman"/>
      <family val="1"/>
    </font>
    <font>
      <b/>
      <sz val="9"/>
      <name val="Times New Roman"/>
      <family val="1"/>
    </font>
    <font>
      <b/>
      <sz val="9"/>
      <name val="宋体"/>
      <charset val="134"/>
    </font>
    <font>
      <sz val="12"/>
      <color indexed="10"/>
      <name val="宋体"/>
      <charset val="134"/>
    </font>
    <font>
      <sz val="10"/>
      <color indexed="8"/>
      <name val="宋体"/>
      <charset val="134"/>
    </font>
    <font>
      <sz val="11"/>
      <name val="宋体"/>
      <charset val="134"/>
    </font>
    <font>
      <sz val="10"/>
      <color indexed="8"/>
      <name val="宋体"/>
      <charset val="134"/>
    </font>
    <font>
      <sz val="12"/>
      <color indexed="8"/>
      <name val="Times New Roman"/>
      <family val="1"/>
    </font>
    <font>
      <sz val="10"/>
      <color indexed="8"/>
      <name val="宋体"/>
      <charset val="134"/>
    </font>
    <font>
      <sz val="9"/>
      <name val="宋体"/>
      <charset val="134"/>
    </font>
    <font>
      <sz val="9"/>
      <name val="Times New Roman"/>
      <family val="1"/>
    </font>
    <font>
      <b/>
      <sz val="10"/>
      <name val="宋体"/>
      <charset val="134"/>
    </font>
    <font>
      <b/>
      <sz val="8"/>
      <name val="宋体"/>
      <charset val="134"/>
    </font>
    <font>
      <sz val="20"/>
      <name val="宋体"/>
      <charset val="134"/>
    </font>
    <font>
      <sz val="20"/>
      <name val="Times New Roman"/>
      <family val="1"/>
    </font>
    <font>
      <b/>
      <sz val="12"/>
      <name val="Times New Roman"/>
      <family val="1"/>
    </font>
    <font>
      <sz val="11"/>
      <color indexed="8"/>
      <name val="Times New Roman"/>
      <family val="1"/>
    </font>
    <font>
      <b/>
      <sz val="11"/>
      <name val="宋体"/>
      <charset val="134"/>
    </font>
    <font>
      <sz val="11"/>
      <name val="Times New Roman"/>
      <family val="1"/>
    </font>
    <font>
      <b/>
      <sz val="11"/>
      <name val="Times New Roman"/>
      <family val="1"/>
    </font>
    <font>
      <b/>
      <sz val="11"/>
      <color indexed="8"/>
      <name val="Times New Roman"/>
      <family val="1"/>
    </font>
    <font>
      <sz val="11"/>
      <color indexed="10"/>
      <name val="Times New Roman"/>
      <family val="1"/>
    </font>
    <font>
      <sz val="11"/>
      <color indexed="8"/>
      <name val="宋体"/>
      <charset val="134"/>
    </font>
    <font>
      <sz val="10"/>
      <name val="Arial"/>
      <family val="2"/>
    </font>
    <font>
      <sz val="10"/>
      <name val="Geneva"/>
      <family val="1"/>
    </font>
    <font>
      <sz val="11"/>
      <color indexed="8"/>
      <name val="宋体"/>
      <charset val="134"/>
    </font>
    <font>
      <sz val="14"/>
      <color indexed="8"/>
      <name val="黑体"/>
      <family val="3"/>
      <charset val="134"/>
    </font>
    <font>
      <b/>
      <sz val="11"/>
      <name val="宋体"/>
      <charset val="134"/>
    </font>
    <font>
      <sz val="11"/>
      <name val="宋体"/>
      <charset val="134"/>
    </font>
    <font>
      <b/>
      <sz val="12"/>
      <name val="宋体"/>
      <charset val="134"/>
    </font>
    <font>
      <sz val="10"/>
      <name val="宋体"/>
      <charset val="134"/>
    </font>
    <font>
      <b/>
      <sz val="10"/>
      <name val="宋体"/>
      <charset val="134"/>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7">
    <xf numFmtId="0" fontId="0" fillId="0" borderId="0" applyProtection="0">
      <alignment vertical="center"/>
    </xf>
    <xf numFmtId="0" fontId="42" fillId="0" borderId="0"/>
    <xf numFmtId="0" fontId="43" fillId="0" borderId="0"/>
    <xf numFmtId="0" fontId="41" fillId="0" borderId="0"/>
    <xf numFmtId="0" fontId="41" fillId="0" borderId="0" applyProtection="0">
      <alignment vertical="center"/>
    </xf>
    <xf numFmtId="0" fontId="43" fillId="0" borderId="0"/>
    <xf numFmtId="0" fontId="43" fillId="0" borderId="0"/>
    <xf numFmtId="0" fontId="11" fillId="0" borderId="0"/>
    <xf numFmtId="0" fontId="11" fillId="0" borderId="0"/>
    <xf numFmtId="0" fontId="41" fillId="0" borderId="0" applyFont="0" applyAlignment="0" applyProtection="0">
      <alignment vertical="center"/>
    </xf>
    <xf numFmtId="0" fontId="41" fillId="0" borderId="0" applyFont="0" applyAlignment="0" applyProtection="0">
      <alignment vertical="center"/>
    </xf>
    <xf numFmtId="0" fontId="41" fillId="0" borderId="0"/>
    <xf numFmtId="0" fontId="41" fillId="0" borderId="0"/>
    <xf numFmtId="0" fontId="41" fillId="0" borderId="0">
      <alignment vertical="center"/>
    </xf>
    <xf numFmtId="0" fontId="11" fillId="0" borderId="0">
      <alignment vertical="center"/>
    </xf>
    <xf numFmtId="0" fontId="41" fillId="0" borderId="0">
      <alignment vertical="center"/>
    </xf>
    <xf numFmtId="0" fontId="28" fillId="0" borderId="0">
      <alignment vertical="center"/>
    </xf>
  </cellStyleXfs>
  <cellXfs count="198">
    <xf numFmtId="0" fontId="0" fillId="0" borderId="0" xfId="0" applyProtection="1">
      <alignment vertical="center"/>
    </xf>
    <xf numFmtId="0" fontId="1" fillId="0" borderId="0" xfId="0" applyFont="1" applyFill="1" applyBorder="1" applyAlignment="1" applyProtection="1">
      <alignment vertical="center" wrapText="1"/>
    </xf>
    <xf numFmtId="0" fontId="2" fillId="0" borderId="0" xfId="0" applyFont="1" applyFill="1" applyBorder="1" applyAlignment="1" applyProtection="1">
      <alignment vertical="center" wrapText="1"/>
    </xf>
    <xf numFmtId="0" fontId="3" fillId="0" borderId="0" xfId="0" applyFont="1" applyFill="1" applyBorder="1" applyAlignment="1" applyProtection="1">
      <alignment vertical="center" wrapText="1"/>
    </xf>
    <xf numFmtId="0" fontId="1" fillId="0" borderId="0" xfId="0" applyFont="1" applyFill="1" applyAlignment="1" applyProtection="1">
      <alignment horizontal="center" vertical="center" wrapText="1"/>
    </xf>
    <xf numFmtId="0" fontId="1" fillId="0" borderId="0" xfId="0" applyFont="1" applyFill="1" applyAlignment="1" applyProtection="1">
      <alignment horizontal="left" vertical="center" wrapText="1"/>
    </xf>
    <xf numFmtId="0" fontId="8" fillId="0" borderId="0" xfId="0" applyFont="1" applyFill="1" applyAlignment="1" applyProtection="1">
      <alignment horizontal="center" vertical="center" wrapText="1"/>
    </xf>
    <xf numFmtId="0" fontId="0" fillId="0" borderId="0" xfId="0" applyFill="1" applyBorder="1" applyAlignment="1" applyProtection="1">
      <alignment vertical="center" wrapText="1"/>
    </xf>
    <xf numFmtId="0" fontId="8" fillId="0" borderId="1" xfId="9" applyFont="1" applyFill="1" applyBorder="1" applyAlignment="1" applyProtection="1">
      <alignment horizontal="center" vertical="center" wrapText="1"/>
    </xf>
    <xf numFmtId="177" fontId="13" fillId="0" borderId="1" xfId="5" applyNumberFormat="1" applyFont="1" applyFill="1" applyBorder="1" applyAlignment="1">
      <alignment horizontal="center" vertical="center" wrapText="1"/>
    </xf>
    <xf numFmtId="0" fontId="13" fillId="0" borderId="1" xfId="9" applyFont="1" applyFill="1" applyBorder="1" applyAlignment="1" applyProtection="1">
      <alignment horizontal="center" vertical="center" wrapText="1"/>
    </xf>
    <xf numFmtId="177" fontId="13" fillId="0" borderId="1" xfId="5" applyNumberFormat="1" applyFont="1" applyFill="1" applyBorder="1" applyAlignment="1">
      <alignment horizontal="left" vertical="center" wrapText="1"/>
    </xf>
    <xf numFmtId="177" fontId="13" fillId="0" borderId="1" xfId="0" applyNumberFormat="1" applyFont="1" applyFill="1" applyBorder="1" applyAlignment="1" applyProtection="1">
      <alignment horizontal="center" vertical="center" wrapText="1"/>
    </xf>
    <xf numFmtId="177" fontId="15" fillId="0" borderId="1" xfId="0" applyNumberFormat="1" applyFont="1" applyFill="1" applyBorder="1" applyAlignment="1" applyProtection="1">
      <alignment horizontal="center" vertical="center" wrapText="1"/>
    </xf>
    <xf numFmtId="0" fontId="14" fillId="0" borderId="1" xfId="5" applyFont="1" applyFill="1" applyBorder="1" applyAlignment="1">
      <alignment horizontal="left" vertical="center" wrapText="1"/>
    </xf>
    <xf numFmtId="0" fontId="14" fillId="0" borderId="1" xfId="5" applyFont="1" applyFill="1" applyBorder="1" applyAlignment="1">
      <alignment horizontal="center" vertical="center" wrapText="1"/>
    </xf>
    <xf numFmtId="0" fontId="19" fillId="0" borderId="1" xfId="5" applyFont="1" applyFill="1" applyBorder="1" applyAlignment="1">
      <alignment horizontal="center" vertical="center"/>
    </xf>
    <xf numFmtId="0" fontId="14" fillId="0" borderId="1" xfId="5" applyFont="1" applyFill="1" applyBorder="1" applyAlignment="1">
      <alignment horizontal="center" vertical="center"/>
    </xf>
    <xf numFmtId="49" fontId="15" fillId="0" borderId="1" xfId="0" applyNumberFormat="1" applyFont="1" applyFill="1" applyBorder="1" applyAlignment="1" applyProtection="1">
      <alignment horizontal="left" vertical="center" wrapText="1"/>
    </xf>
    <xf numFmtId="0" fontId="15" fillId="0" borderId="1" xfId="0"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0" fontId="8" fillId="0" borderId="0" xfId="0" applyFont="1" applyFill="1" applyBorder="1" applyAlignment="1" applyProtection="1">
      <alignment vertical="center" wrapText="1"/>
    </xf>
    <xf numFmtId="0" fontId="11" fillId="0" borderId="0" xfId="0" applyFont="1" applyFill="1" applyAlignment="1" applyProtection="1">
      <alignment vertical="center"/>
    </xf>
    <xf numFmtId="0" fontId="16" fillId="0" borderId="1" xfId="5" applyFont="1" applyFill="1" applyBorder="1" applyAlignment="1">
      <alignment horizontal="center" vertical="center" wrapText="1"/>
    </xf>
    <xf numFmtId="0" fontId="22" fillId="0" borderId="0" xfId="0" applyFont="1" applyFill="1" applyAlignment="1" applyProtection="1">
      <alignment vertical="center"/>
    </xf>
    <xf numFmtId="0" fontId="17" fillId="0" borderId="0" xfId="0" applyFont="1" applyFill="1" applyBorder="1" applyAlignment="1" applyProtection="1">
      <alignment vertical="center" wrapText="1"/>
    </xf>
    <xf numFmtId="0" fontId="23" fillId="0" borderId="0"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0" fillId="0" borderId="0" xfId="0" applyFill="1" applyBorder="1" applyAlignment="1" applyProtection="1">
      <alignment vertical="center"/>
    </xf>
    <xf numFmtId="0" fontId="6" fillId="0" borderId="0" xfId="0" applyFont="1" applyFill="1" applyBorder="1" applyAlignment="1" applyProtection="1">
      <alignment vertical="center" wrapText="1"/>
    </xf>
    <xf numFmtId="0" fontId="24" fillId="0" borderId="0" xfId="0" applyFont="1" applyFill="1" applyBorder="1" applyAlignment="1" applyProtection="1">
      <alignment vertical="center" wrapText="1"/>
    </xf>
    <xf numFmtId="0" fontId="7" fillId="0" borderId="0" xfId="0" applyFont="1" applyFill="1" applyAlignment="1" applyProtection="1">
      <alignment vertical="center"/>
    </xf>
    <xf numFmtId="0" fontId="25" fillId="0" borderId="0" xfId="0" applyFont="1" applyFill="1" applyBorder="1" applyAlignment="1" applyProtection="1">
      <alignment vertical="center"/>
    </xf>
    <xf numFmtId="0" fontId="1" fillId="0" borderId="0" xfId="0" applyFont="1" applyFill="1" applyBorder="1" applyAlignment="1" applyProtection="1">
      <alignment vertical="center"/>
    </xf>
    <xf numFmtId="177" fontId="13" fillId="0" borderId="1" xfId="0" applyNumberFormat="1" applyFont="1" applyFill="1" applyBorder="1" applyAlignment="1" applyProtection="1">
      <alignment horizontal="left" vertical="center" wrapText="1"/>
    </xf>
    <xf numFmtId="0" fontId="8" fillId="0" borderId="1" xfId="0" applyNumberFormat="1" applyFont="1" applyFill="1" applyBorder="1" applyAlignment="1" applyProtection="1">
      <alignment horizontal="left" vertical="center" wrapText="1"/>
    </xf>
    <xf numFmtId="0" fontId="8" fillId="0" borderId="1" xfId="0" applyNumberFormat="1" applyFont="1" applyFill="1" applyBorder="1" applyAlignment="1" applyProtection="1">
      <alignment horizontal="center" vertical="center"/>
    </xf>
    <xf numFmtId="0" fontId="8" fillId="0" borderId="1" xfId="0" applyFont="1" applyFill="1" applyBorder="1" applyAlignment="1" applyProtection="1">
      <alignment horizontal="left" vertical="center" wrapText="1"/>
    </xf>
    <xf numFmtId="0" fontId="8" fillId="0" borderId="1" xfId="0" applyFont="1" applyFill="1" applyBorder="1" applyAlignment="1" applyProtection="1">
      <alignment horizontal="center" vertical="center" wrapText="1"/>
    </xf>
    <xf numFmtId="0" fontId="18" fillId="0" borderId="1" xfId="5" applyFont="1" applyFill="1" applyBorder="1" applyAlignment="1">
      <alignment horizontal="center" vertical="center" wrapText="1"/>
    </xf>
    <xf numFmtId="0" fontId="18" fillId="0" borderId="1" xfId="8" applyFont="1" applyFill="1" applyBorder="1" applyAlignment="1">
      <alignment horizontal="left" vertical="center" wrapText="1"/>
    </xf>
    <xf numFmtId="177" fontId="18" fillId="0" borderId="1" xfId="5" applyNumberFormat="1" applyFont="1" applyFill="1" applyBorder="1" applyAlignment="1">
      <alignment horizontal="center" vertical="center" wrapText="1"/>
    </xf>
    <xf numFmtId="177" fontId="18" fillId="0" borderId="1" xfId="5" applyNumberFormat="1" applyFont="1" applyFill="1" applyBorder="1" applyAlignment="1">
      <alignment horizontal="left" vertical="center" wrapText="1"/>
    </xf>
    <xf numFmtId="177" fontId="18" fillId="0" borderId="1" xfId="0" applyNumberFormat="1" applyFont="1" applyFill="1" applyBorder="1" applyAlignment="1">
      <alignment horizontal="center" vertical="center" wrapText="1"/>
    </xf>
    <xf numFmtId="0" fontId="8" fillId="0" borderId="1" xfId="5" applyFont="1" applyFill="1" applyBorder="1" applyAlignment="1">
      <alignment horizontal="left" vertical="center" wrapText="1"/>
    </xf>
    <xf numFmtId="177" fontId="8" fillId="0" borderId="1" xfId="0" applyNumberFormat="1" applyFont="1" applyFill="1" applyBorder="1" applyAlignment="1" applyProtection="1">
      <alignment horizontal="center" vertical="center" wrapText="1"/>
    </xf>
    <xf numFmtId="0" fontId="8" fillId="0" borderId="1" xfId="8" applyFont="1" applyFill="1" applyBorder="1" applyAlignment="1">
      <alignment horizontal="left" vertical="center" wrapText="1"/>
    </xf>
    <xf numFmtId="0" fontId="8" fillId="0" borderId="1" xfId="8"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left" vertical="center" wrapText="1"/>
    </xf>
    <xf numFmtId="177" fontId="8" fillId="0" borderId="1" xfId="0" applyNumberFormat="1" applyFont="1" applyFill="1" applyBorder="1" applyAlignment="1" applyProtection="1">
      <alignment horizontal="left" vertical="center" wrapText="1"/>
    </xf>
    <xf numFmtId="0" fontId="18" fillId="0" borderId="1" xfId="5" applyFont="1" applyFill="1" applyBorder="1" applyAlignment="1">
      <alignment horizontal="left" vertical="center" wrapText="1"/>
    </xf>
    <xf numFmtId="177" fontId="18" fillId="0" borderId="1" xfId="0" applyNumberFormat="1" applyFont="1" applyFill="1" applyBorder="1" applyAlignment="1" applyProtection="1">
      <alignment horizontal="left" vertical="center" wrapText="1"/>
    </xf>
    <xf numFmtId="177" fontId="8" fillId="0" borderId="1" xfId="15" applyNumberFormat="1" applyFont="1" applyFill="1" applyBorder="1" applyAlignment="1">
      <alignment horizontal="center" vertical="center" wrapText="1"/>
    </xf>
    <xf numFmtId="0" fontId="1" fillId="0" borderId="0" xfId="0" applyFont="1" applyFill="1" applyAlignment="1" applyProtection="1">
      <alignment vertical="center" wrapText="1"/>
    </xf>
    <xf numFmtId="0" fontId="28" fillId="0" borderId="1" xfId="0" applyFont="1" applyFill="1" applyBorder="1" applyAlignment="1" applyProtection="1">
      <alignment horizontal="center" vertical="center" wrapText="1"/>
    </xf>
    <xf numFmtId="177" fontId="8" fillId="0" borderId="1" xfId="5" applyNumberFormat="1"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8" fillId="0" borderId="1" xfId="0" applyFont="1" applyFill="1" applyBorder="1" applyAlignment="1" applyProtection="1">
      <alignment horizontal="center" vertical="center" wrapText="1"/>
    </xf>
    <xf numFmtId="177" fontId="18" fillId="0" borderId="1" xfId="0" applyNumberFormat="1" applyFont="1" applyFill="1" applyBorder="1" applyAlignment="1" applyProtection="1">
      <alignment horizontal="center" vertical="center"/>
    </xf>
    <xf numFmtId="0" fontId="4" fillId="0" borderId="0" xfId="0" applyFont="1" applyFill="1" applyAlignment="1" applyProtection="1">
      <alignment vertical="center" wrapText="1"/>
    </xf>
    <xf numFmtId="0" fontId="23"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6" fillId="0" borderId="0" xfId="0" applyFont="1" applyFill="1" applyAlignment="1" applyProtection="1">
      <alignment vertical="center" wrapText="1"/>
    </xf>
    <xf numFmtId="0" fontId="18"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6" fillId="0" borderId="1" xfId="0" applyFont="1" applyFill="1" applyBorder="1" applyAlignment="1" applyProtection="1">
      <alignment horizontal="left" vertical="center" wrapText="1"/>
    </xf>
    <xf numFmtId="0" fontId="16" fillId="0" borderId="1" xfId="0" applyFont="1" applyFill="1" applyBorder="1" applyAlignment="1" applyProtection="1">
      <alignment horizontal="center" vertical="center" wrapText="1"/>
    </xf>
    <xf numFmtId="0" fontId="16" fillId="0" borderId="1" xfId="5" applyFont="1" applyFill="1" applyBorder="1" applyAlignment="1">
      <alignment horizontal="left" vertical="center" wrapText="1"/>
    </xf>
    <xf numFmtId="177" fontId="16" fillId="0" borderId="1" xfId="5" applyNumberFormat="1" applyFont="1" applyFill="1" applyBorder="1" applyAlignment="1">
      <alignment horizontal="center" vertical="center" wrapText="1"/>
    </xf>
    <xf numFmtId="177" fontId="16" fillId="0" borderId="1" xfId="5" applyNumberFormat="1" applyFont="1" applyFill="1" applyBorder="1" applyAlignment="1">
      <alignment horizontal="left" vertical="center" wrapText="1"/>
    </xf>
    <xf numFmtId="49" fontId="16" fillId="0" borderId="1" xfId="13" applyNumberFormat="1" applyFont="1" applyFill="1" applyBorder="1" applyAlignment="1">
      <alignment horizontal="left" vertical="center" wrapText="1"/>
    </xf>
    <xf numFmtId="177" fontId="16" fillId="0" borderId="1" xfId="0" applyNumberFormat="1" applyFont="1" applyFill="1" applyBorder="1" applyAlignment="1" applyProtection="1">
      <alignment horizontal="center" vertical="center"/>
    </xf>
    <xf numFmtId="177" fontId="16" fillId="0" borderId="1" xfId="15" applyNumberFormat="1" applyFont="1" applyFill="1" applyBorder="1" applyAlignment="1">
      <alignment horizontal="center" vertical="center" wrapText="1"/>
    </xf>
    <xf numFmtId="177" fontId="16" fillId="0" borderId="1" xfId="15" applyNumberFormat="1" applyFont="1" applyFill="1" applyBorder="1" applyAlignment="1">
      <alignment horizontal="left" vertical="center" wrapText="1"/>
    </xf>
    <xf numFmtId="177" fontId="8" fillId="0" borderId="1" xfId="14" applyNumberFormat="1" applyFont="1" applyFill="1" applyBorder="1" applyAlignment="1" applyProtection="1">
      <alignment horizontal="center" vertical="center" wrapText="1"/>
    </xf>
    <xf numFmtId="0" fontId="8" fillId="0" borderId="1" xfId="14" applyFont="1" applyFill="1" applyBorder="1" applyAlignment="1" applyProtection="1">
      <alignment horizontal="center" vertical="center" wrapText="1"/>
    </xf>
    <xf numFmtId="177" fontId="13" fillId="0" borderId="1" xfId="14" applyNumberFormat="1" applyFont="1" applyFill="1" applyBorder="1" applyAlignment="1" applyProtection="1">
      <alignment horizontal="center" vertical="center" wrapText="1"/>
    </xf>
    <xf numFmtId="0" fontId="13" fillId="0" borderId="1" xfId="14" applyFont="1" applyFill="1" applyBorder="1" applyAlignment="1" applyProtection="1">
      <alignment horizontal="left" vertical="center" wrapText="1"/>
    </xf>
    <xf numFmtId="177" fontId="16" fillId="0" borderId="1" xfId="0" applyNumberFormat="1" applyFont="1" applyFill="1" applyBorder="1" applyAlignment="1" applyProtection="1">
      <alignment horizontal="center" vertical="center" wrapText="1"/>
    </xf>
    <xf numFmtId="0" fontId="24" fillId="0" borderId="1" xfId="0" applyFont="1" applyFill="1" applyBorder="1" applyAlignment="1">
      <alignment horizontal="center" vertical="center" wrapText="1"/>
    </xf>
    <xf numFmtId="0" fontId="8" fillId="0" borderId="1" xfId="5" applyFont="1" applyFill="1" applyBorder="1" applyAlignment="1">
      <alignment horizontal="center" vertical="center" wrapText="1"/>
    </xf>
    <xf numFmtId="176" fontId="8" fillId="0" borderId="1" xfId="0" applyNumberFormat="1" applyFont="1" applyFill="1" applyBorder="1" applyAlignment="1" applyProtection="1">
      <alignment horizontal="left" vertical="center" wrapText="1"/>
    </xf>
    <xf numFmtId="0" fontId="8" fillId="0" borderId="1" xfId="0" applyFont="1" applyFill="1" applyBorder="1" applyAlignment="1">
      <alignment horizontal="center" vertical="center" wrapText="1"/>
    </xf>
    <xf numFmtId="177" fontId="13" fillId="0" borderId="1" xfId="4" applyNumberFormat="1" applyFont="1" applyFill="1" applyBorder="1" applyAlignment="1" applyProtection="1">
      <alignment horizontal="center" vertical="center" wrapText="1"/>
    </xf>
    <xf numFmtId="177" fontId="24"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xf>
    <xf numFmtId="177" fontId="15" fillId="0" borderId="1" xfId="0" applyNumberFormat="1" applyFont="1" applyFill="1" applyBorder="1" applyAlignment="1" applyProtection="1">
      <alignment horizontal="left" vertical="center" wrapText="1"/>
    </xf>
    <xf numFmtId="177" fontId="18" fillId="0" borderId="1" xfId="0" applyNumberFormat="1" applyFont="1" applyFill="1" applyBorder="1" applyAlignment="1" applyProtection="1">
      <alignment horizontal="center" vertical="center" wrapText="1"/>
    </xf>
    <xf numFmtId="176" fontId="16" fillId="0" borderId="1" xfId="0" applyNumberFormat="1" applyFont="1" applyFill="1" applyBorder="1" applyAlignment="1" applyProtection="1">
      <alignment horizontal="center" vertical="center" wrapText="1"/>
    </xf>
    <xf numFmtId="177" fontId="8" fillId="0" borderId="1" xfId="0" applyNumberFormat="1" applyFont="1" applyFill="1" applyBorder="1" applyAlignment="1" applyProtection="1">
      <alignment vertical="center" wrapText="1"/>
    </xf>
    <xf numFmtId="176" fontId="8" fillId="0" borderId="1" xfId="8" applyNumberFormat="1" applyFont="1" applyFill="1" applyBorder="1" applyAlignment="1">
      <alignment horizontal="center" vertical="center" wrapText="1"/>
    </xf>
    <xf numFmtId="178" fontId="8" fillId="0" borderId="1" xfId="0" applyNumberFormat="1" applyFont="1" applyFill="1" applyBorder="1" applyAlignment="1" applyProtection="1">
      <alignment horizontal="center" vertical="center" wrapText="1"/>
    </xf>
    <xf numFmtId="0" fontId="8" fillId="0" borderId="1" xfId="16" applyFont="1" applyFill="1" applyBorder="1" applyAlignment="1">
      <alignment horizontal="center" vertical="center" wrapText="1"/>
    </xf>
    <xf numFmtId="177" fontId="8" fillId="0" borderId="1" xfId="5" applyNumberFormat="1" applyFont="1" applyFill="1" applyBorder="1" applyAlignment="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0" borderId="0" xfId="0" applyFont="1" applyProtection="1">
      <alignment vertical="center"/>
    </xf>
    <xf numFmtId="0" fontId="7" fillId="0" borderId="1" xfId="0" applyFont="1" applyBorder="1" applyAlignment="1" applyProtection="1">
      <alignment horizontal="center" vertical="center" wrapText="1"/>
    </xf>
    <xf numFmtId="0" fontId="34" fillId="0" borderId="1"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26" fillId="0" borderId="1" xfId="0" applyFont="1" applyBorder="1" applyAlignment="1" applyProtection="1">
      <alignment horizontal="center" vertical="center" wrapText="1"/>
    </xf>
    <xf numFmtId="0" fontId="35" fillId="0" borderId="1" xfId="0" applyFont="1" applyBorder="1" applyAlignment="1" applyProtection="1">
      <alignment horizontal="center" vertical="center" wrapText="1"/>
    </xf>
    <xf numFmtId="0" fontId="11" fillId="0" borderId="0" xfId="0" applyFont="1" applyAlignment="1" applyProtection="1">
      <alignment vertical="center" wrapText="1"/>
    </xf>
    <xf numFmtId="0" fontId="12" fillId="0" borderId="0" xfId="0" applyFont="1" applyAlignment="1" applyProtection="1">
      <alignment wrapText="1"/>
    </xf>
    <xf numFmtId="0" fontId="35" fillId="0" borderId="0" xfId="0" applyFont="1" applyProtection="1">
      <alignment vertical="center"/>
    </xf>
    <xf numFmtId="0" fontId="36" fillId="0" borderId="1" xfId="0" applyFont="1" applyBorder="1" applyAlignment="1" applyProtection="1">
      <alignment horizontal="center" vertical="center" wrapText="1"/>
    </xf>
    <xf numFmtId="0" fontId="37" fillId="0" borderId="1" xfId="0" applyFont="1" applyBorder="1" applyAlignment="1" applyProtection="1">
      <alignment horizontal="left" vertical="center" wrapText="1"/>
    </xf>
    <xf numFmtId="0" fontId="37" fillId="0" borderId="1" xfId="0" applyFont="1" applyBorder="1" applyAlignment="1" applyProtection="1">
      <alignment wrapText="1"/>
    </xf>
    <xf numFmtId="0" fontId="36" fillId="0" borderId="1" xfId="0" applyFont="1" applyBorder="1" applyAlignment="1" applyProtection="1">
      <alignment horizontal="left" vertical="center" wrapText="1"/>
    </xf>
    <xf numFmtId="0" fontId="34" fillId="0" borderId="0" xfId="0" applyFont="1" applyAlignment="1" applyProtection="1">
      <alignment horizontal="center" vertical="center" wrapText="1"/>
    </xf>
    <xf numFmtId="0" fontId="24" fillId="0" borderId="1" xfId="0" applyFont="1" applyBorder="1" applyAlignment="1" applyProtection="1">
      <alignment horizontal="left" vertical="center" wrapText="1"/>
    </xf>
    <xf numFmtId="0" fontId="12" fillId="0" borderId="1" xfId="0" applyFont="1" applyBorder="1" applyAlignment="1" applyProtection="1">
      <alignment horizontal="center" vertical="center" wrapText="1"/>
    </xf>
    <xf numFmtId="0" fontId="12" fillId="0" borderId="1" xfId="0" applyFont="1" applyBorder="1" applyAlignment="1" applyProtection="1">
      <alignment wrapText="1"/>
    </xf>
    <xf numFmtId="0" fontId="19" fillId="0" borderId="1" xfId="0" applyFont="1" applyBorder="1" applyAlignment="1" applyProtection="1">
      <alignment horizontal="left" vertical="center" wrapText="1"/>
    </xf>
    <xf numFmtId="0" fontId="38" fillId="0" borderId="1" xfId="0" applyFont="1" applyBorder="1" applyAlignment="1" applyProtection="1">
      <alignment horizontal="left" vertical="center" wrapText="1"/>
    </xf>
    <xf numFmtId="0" fontId="37" fillId="0" borderId="1" xfId="0" applyFont="1" applyBorder="1" applyAlignment="1" applyProtection="1">
      <alignment vertical="center" wrapText="1"/>
    </xf>
    <xf numFmtId="0" fontId="24" fillId="0" borderId="1" xfId="0" applyFont="1" applyBorder="1" applyAlignment="1" applyProtection="1">
      <alignment vertical="center" wrapText="1"/>
    </xf>
    <xf numFmtId="0" fontId="39" fillId="0" borderId="2" xfId="0" applyFont="1" applyBorder="1" applyAlignment="1" applyProtection="1">
      <alignment horizontal="left" vertical="center" wrapText="1"/>
    </xf>
    <xf numFmtId="0" fontId="26" fillId="0" borderId="2" xfId="0" applyFont="1" applyBorder="1" applyAlignment="1" applyProtection="1">
      <alignment wrapText="1"/>
    </xf>
    <xf numFmtId="0" fontId="35" fillId="0" borderId="2" xfId="0" applyFont="1" applyBorder="1" applyAlignment="1" applyProtection="1">
      <alignment vertical="center" wrapText="1"/>
    </xf>
    <xf numFmtId="0" fontId="40" fillId="0" borderId="1" xfId="0" applyFont="1" applyBorder="1" applyAlignment="1" applyProtection="1">
      <alignment vertical="center" wrapText="1"/>
    </xf>
    <xf numFmtId="0" fontId="35" fillId="0" borderId="2" xfId="0" applyFont="1" applyBorder="1" applyAlignment="1" applyProtection="1">
      <alignment wrapText="1"/>
    </xf>
    <xf numFmtId="0" fontId="26" fillId="0" borderId="2" xfId="0" applyFont="1" applyBorder="1" applyAlignment="1" applyProtection="1">
      <alignment horizontal="center" vertical="center" wrapText="1"/>
    </xf>
    <xf numFmtId="0" fontId="26" fillId="0" borderId="2" xfId="0" applyFont="1" applyBorder="1" applyAlignment="1" applyProtection="1">
      <alignment vertical="center" wrapText="1"/>
    </xf>
    <xf numFmtId="0" fontId="18" fillId="0" borderId="0" xfId="5" applyFont="1" applyFill="1" applyBorder="1" applyAlignment="1">
      <alignment horizontal="center" vertical="center" wrapText="1"/>
    </xf>
    <xf numFmtId="0" fontId="30" fillId="0" borderId="1" xfId="0" applyFont="1" applyFill="1" applyBorder="1" applyAlignment="1" applyProtection="1">
      <alignment horizontal="center" vertical="center" wrapText="1"/>
    </xf>
    <xf numFmtId="0" fontId="9" fillId="0" borderId="0" xfId="0" applyFont="1" applyFill="1" applyAlignment="1" applyProtection="1">
      <alignment horizontal="center" vertical="center" wrapText="1"/>
    </xf>
    <xf numFmtId="0" fontId="20" fillId="0" borderId="1" xfId="0" applyFont="1" applyFill="1" applyBorder="1" applyAlignment="1" applyProtection="1">
      <alignment horizontal="center" vertical="center" wrapText="1"/>
    </xf>
    <xf numFmtId="0" fontId="29" fillId="0" borderId="1"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21" fillId="0" borderId="1" xfId="0" applyFont="1" applyFill="1" applyBorder="1" applyAlignment="1">
      <alignment horizontal="center" vertical="center" wrapText="1"/>
    </xf>
    <xf numFmtId="0" fontId="31" fillId="0" borderId="1" xfId="0" applyFont="1" applyFill="1" applyBorder="1" applyAlignment="1" applyProtection="1">
      <alignment horizontal="center" vertical="center" wrapText="1"/>
    </xf>
    <xf numFmtId="0" fontId="21" fillId="0" borderId="1" xfId="0" applyFont="1" applyFill="1" applyBorder="1" applyAlignment="1" applyProtection="1">
      <alignment horizontal="center" vertical="center" wrapText="1"/>
    </xf>
    <xf numFmtId="0" fontId="29"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7" fillId="0" borderId="1" xfId="5" applyFont="1" applyFill="1" applyBorder="1" applyAlignment="1">
      <alignment horizontal="left" vertical="center" wrapText="1"/>
    </xf>
    <xf numFmtId="0" fontId="44" fillId="0" borderId="0" xfId="0" applyFont="1" applyFill="1" applyBorder="1" applyAlignment="1" applyProtection="1">
      <alignment vertical="center" wrapText="1"/>
    </xf>
    <xf numFmtId="0" fontId="0" fillId="0" borderId="0" xfId="0" applyFont="1" applyFill="1" applyAlignment="1" applyProtection="1">
      <alignment horizontal="left" vertical="center" wrapText="1"/>
    </xf>
    <xf numFmtId="0" fontId="27" fillId="0" borderId="1" xfId="5" applyFont="1" applyFill="1" applyBorder="1" applyAlignment="1">
      <alignment horizontal="center" vertical="center" wrapText="1"/>
    </xf>
    <xf numFmtId="0" fontId="27" fillId="0" borderId="1" xfId="0" applyFont="1" applyFill="1" applyBorder="1" applyAlignment="1" applyProtection="1">
      <alignment horizontal="center" vertical="center" wrapText="1"/>
    </xf>
    <xf numFmtId="177" fontId="27" fillId="0" borderId="1" xfId="5" applyNumberFormat="1" applyFont="1" applyFill="1" applyBorder="1" applyAlignment="1">
      <alignment horizontal="center" vertical="center" wrapText="1"/>
    </xf>
    <xf numFmtId="177" fontId="27" fillId="0" borderId="1" xfId="5" applyNumberFormat="1" applyFont="1" applyFill="1" applyBorder="1" applyAlignment="1">
      <alignment horizontal="left" vertical="center" wrapText="1"/>
    </xf>
    <xf numFmtId="0" fontId="2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2" fillId="0" borderId="3" xfId="0" applyFont="1" applyFill="1" applyBorder="1" applyAlignment="1" applyProtection="1">
      <alignment horizontal="center" vertical="center" wrapText="1"/>
    </xf>
    <xf numFmtId="0" fontId="13" fillId="0" borderId="1" xfId="5" applyFont="1" applyFill="1" applyBorder="1" applyAlignment="1">
      <alignment horizontal="center" vertical="center" wrapText="1"/>
    </xf>
    <xf numFmtId="0" fontId="13" fillId="0" borderId="1" xfId="5" applyFont="1" applyFill="1" applyBorder="1" applyAlignment="1">
      <alignment horizontal="left" vertical="center" wrapText="1"/>
    </xf>
    <xf numFmtId="0" fontId="13" fillId="0" borderId="1" xfId="0" applyFont="1" applyFill="1" applyBorder="1" applyAlignment="1" applyProtection="1">
      <alignment horizontal="center" vertical="center" wrapText="1"/>
    </xf>
    <xf numFmtId="0" fontId="13" fillId="0" borderId="1" xfId="0" applyFont="1" applyFill="1" applyBorder="1" applyAlignment="1" applyProtection="1">
      <alignment horizontal="left" vertical="center" wrapText="1"/>
    </xf>
    <xf numFmtId="0" fontId="24" fillId="0" borderId="4" xfId="0" applyFont="1" applyBorder="1" applyAlignment="1" applyProtection="1">
      <alignment horizontal="left" vertical="center" wrapText="1"/>
    </xf>
    <xf numFmtId="0" fontId="37" fillId="0" borderId="5" xfId="0" applyFont="1" applyBorder="1" applyAlignment="1" applyProtection="1">
      <alignment horizontal="left" vertical="center" wrapText="1"/>
    </xf>
    <xf numFmtId="0" fontId="37" fillId="0" borderId="6" xfId="0" applyFont="1" applyBorder="1" applyAlignment="1" applyProtection="1">
      <alignment horizontal="left" vertical="center" wrapText="1"/>
    </xf>
    <xf numFmtId="0" fontId="24" fillId="0" borderId="1" xfId="0" applyFont="1" applyBorder="1" applyAlignment="1" applyProtection="1">
      <alignment horizontal="left" vertical="center" wrapText="1"/>
    </xf>
    <xf numFmtId="0" fontId="37" fillId="0" borderId="1" xfId="0" applyFont="1" applyBorder="1" applyAlignment="1" applyProtection="1">
      <alignment horizontal="left" vertical="center" wrapText="1"/>
    </xf>
    <xf numFmtId="0" fontId="32" fillId="0" borderId="0" xfId="0" applyFont="1" applyAlignment="1" applyProtection="1">
      <alignment horizontal="center" vertical="center" wrapText="1"/>
    </xf>
    <xf numFmtId="0" fontId="33" fillId="0" borderId="0" xfId="0" applyFont="1" applyAlignment="1" applyProtection="1">
      <alignment horizontal="center" vertical="center" wrapText="1"/>
    </xf>
    <xf numFmtId="0" fontId="33" fillId="0" borderId="3" xfId="0" applyFont="1" applyBorder="1" applyAlignment="1" applyProtection="1">
      <alignment horizontal="center" vertical="center" wrapText="1"/>
    </xf>
    <xf numFmtId="0" fontId="12" fillId="0" borderId="1" xfId="0" applyFont="1" applyBorder="1" applyAlignment="1" applyProtection="1">
      <alignment horizontal="left" vertical="center" wrapText="1"/>
    </xf>
    <xf numFmtId="0" fontId="38" fillId="0" borderId="1" xfId="0" applyFont="1" applyBorder="1" applyAlignment="1" applyProtection="1">
      <alignment horizontal="left" vertical="center" wrapText="1"/>
    </xf>
    <xf numFmtId="0" fontId="32" fillId="0" borderId="7" xfId="0" applyFont="1" applyBorder="1" applyAlignment="1" applyProtection="1">
      <alignment horizontal="center" vertical="center" wrapText="1"/>
    </xf>
    <xf numFmtId="0" fontId="33" fillId="0" borderId="8" xfId="0" applyFont="1" applyBorder="1" applyAlignment="1" applyProtection="1">
      <alignment horizontal="center" vertical="center" wrapText="1"/>
    </xf>
    <xf numFmtId="0" fontId="33" fillId="0" borderId="9" xfId="0" applyFont="1" applyBorder="1" applyAlignment="1" applyProtection="1">
      <alignment horizontal="center" vertical="center" wrapText="1"/>
    </xf>
    <xf numFmtId="0" fontId="11" fillId="0" borderId="10" xfId="0" applyFont="1" applyBorder="1" applyAlignment="1" applyProtection="1">
      <alignment horizontal="right" vertical="center" wrapText="1"/>
    </xf>
    <xf numFmtId="0" fontId="12" fillId="0" borderId="11" xfId="0" applyFont="1" applyBorder="1" applyAlignment="1" applyProtection="1">
      <alignment horizontal="right" vertical="center" wrapText="1"/>
    </xf>
    <xf numFmtId="0" fontId="12" fillId="0" borderId="12" xfId="0" applyFont="1" applyBorder="1" applyAlignment="1" applyProtection="1">
      <alignment horizontal="right" vertical="center" wrapText="1"/>
    </xf>
    <xf numFmtId="0" fontId="7" fillId="0" borderId="1" xfId="0" applyFont="1" applyBorder="1" applyAlignment="1" applyProtection="1">
      <alignment horizontal="center" vertical="center" wrapText="1"/>
    </xf>
    <xf numFmtId="0" fontId="34" fillId="0" borderId="1" xfId="0" applyFont="1" applyBorder="1" applyAlignment="1" applyProtection="1">
      <alignment horizontal="center" vertical="center" wrapText="1"/>
    </xf>
    <xf numFmtId="0" fontId="0" fillId="0" borderId="0" xfId="0" applyFont="1" applyFill="1" applyAlignment="1" applyProtection="1">
      <alignment horizontal="left" vertical="center" wrapText="1"/>
    </xf>
    <xf numFmtId="0" fontId="10" fillId="0" borderId="0" xfId="0" applyFont="1" applyFill="1" applyBorder="1" applyAlignment="1" applyProtection="1">
      <alignment horizontal="center" vertical="center" wrapText="1"/>
    </xf>
    <xf numFmtId="0" fontId="10" fillId="0" borderId="0" xfId="0" applyFont="1" applyFill="1" applyBorder="1" applyAlignment="1" applyProtection="1">
      <alignment horizontal="left" vertical="center" wrapText="1"/>
    </xf>
    <xf numFmtId="0" fontId="11" fillId="0" borderId="3" xfId="0" applyFont="1" applyFill="1" applyBorder="1" applyAlignment="1" applyProtection="1">
      <alignment horizontal="center" vertical="center" wrapText="1"/>
    </xf>
    <xf numFmtId="0" fontId="12" fillId="0" borderId="3" xfId="0" applyFont="1" applyFill="1" applyBorder="1" applyAlignment="1" applyProtection="1">
      <alignment horizontal="left" vertical="center" wrapText="1"/>
    </xf>
    <xf numFmtId="0" fontId="12" fillId="0" borderId="3" xfId="0" applyFont="1" applyFill="1" applyBorder="1" applyAlignment="1" applyProtection="1">
      <alignment horizontal="center" vertical="center" wrapText="1"/>
    </xf>
    <xf numFmtId="0" fontId="19" fillId="0" borderId="3" xfId="0" applyFont="1" applyFill="1" applyBorder="1" applyAlignment="1" applyProtection="1">
      <alignment horizontal="right" vertical="center" wrapText="1"/>
    </xf>
    <xf numFmtId="0" fontId="45" fillId="0" borderId="0" xfId="0" applyFont="1" applyFill="1" applyAlignment="1" applyProtection="1">
      <alignment horizontal="left" vertical="center" wrapText="1"/>
    </xf>
    <xf numFmtId="0" fontId="13" fillId="0" borderId="1" xfId="5" applyFont="1" applyFill="1" applyBorder="1" applyAlignment="1">
      <alignment horizontal="center" vertical="center" wrapText="1"/>
    </xf>
    <xf numFmtId="0" fontId="13" fillId="0" borderId="1" xfId="5" applyFont="1" applyFill="1" applyBorder="1" applyAlignment="1">
      <alignment horizontal="left" vertical="center" wrapText="1"/>
    </xf>
    <xf numFmtId="0" fontId="13" fillId="0" borderId="1"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0" fontId="15" fillId="0" borderId="1" xfId="5" applyFont="1" applyFill="1" applyBorder="1" applyAlignment="1">
      <alignment horizontal="center" vertical="center" wrapText="1"/>
    </xf>
    <xf numFmtId="0" fontId="15" fillId="0" borderId="1" xfId="5" applyFont="1" applyFill="1" applyBorder="1" applyAlignment="1">
      <alignment horizontal="left" vertical="center" wrapText="1"/>
    </xf>
    <xf numFmtId="0" fontId="13" fillId="0" borderId="4" xfId="0" applyFont="1" applyFill="1" applyBorder="1" applyAlignment="1" applyProtection="1">
      <alignment horizontal="center" vertical="center" wrapText="1"/>
    </xf>
    <xf numFmtId="0" fontId="13" fillId="0" borderId="5" xfId="0" applyFont="1" applyFill="1" applyBorder="1" applyAlignment="1" applyProtection="1">
      <alignment horizontal="center" vertical="center" wrapText="1"/>
    </xf>
    <xf numFmtId="0" fontId="13" fillId="0" borderId="6" xfId="0" applyFont="1" applyFill="1" applyBorder="1" applyAlignment="1" applyProtection="1">
      <alignment horizontal="center" vertical="center" wrapText="1"/>
    </xf>
    <xf numFmtId="0" fontId="14" fillId="0" borderId="1" xfId="0" applyFont="1" applyFill="1" applyBorder="1" applyAlignment="1" applyProtection="1">
      <alignment horizontal="left" vertical="center" wrapText="1"/>
    </xf>
    <xf numFmtId="0" fontId="13" fillId="0" borderId="4" xfId="15" applyNumberFormat="1" applyFont="1" applyFill="1" applyBorder="1" applyAlignment="1">
      <alignment horizontal="center" vertical="center" wrapText="1"/>
    </xf>
    <xf numFmtId="0" fontId="13" fillId="0" borderId="5" xfId="15" applyNumberFormat="1" applyFont="1" applyFill="1" applyBorder="1" applyAlignment="1">
      <alignment horizontal="center" vertical="center" wrapText="1"/>
    </xf>
    <xf numFmtId="0" fontId="13" fillId="0" borderId="6" xfId="15" applyNumberFormat="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30" fillId="0" borderId="4" xfId="0" applyFont="1" applyFill="1" applyBorder="1" applyAlignment="1" applyProtection="1">
      <alignment horizontal="center" vertical="center"/>
    </xf>
    <xf numFmtId="0" fontId="30" fillId="0" borderId="5" xfId="0" applyFont="1" applyFill="1" applyBorder="1" applyAlignment="1" applyProtection="1">
      <alignment horizontal="center" vertical="center"/>
    </xf>
    <xf numFmtId="0" fontId="30" fillId="0" borderId="6" xfId="0" applyFont="1" applyFill="1" applyBorder="1" applyAlignment="1" applyProtection="1">
      <alignment horizontal="center" vertical="center"/>
    </xf>
    <xf numFmtId="0" fontId="13" fillId="0" borderId="1" xfId="15" applyNumberFormat="1" applyFont="1" applyFill="1" applyBorder="1" applyAlignment="1">
      <alignment horizontal="center" vertical="center" wrapText="1"/>
    </xf>
    <xf numFmtId="0" fontId="13" fillId="0" borderId="1" xfId="15" applyNumberFormat="1" applyFont="1" applyFill="1" applyBorder="1" applyAlignment="1">
      <alignment horizontal="left" vertical="center" wrapText="1"/>
    </xf>
  </cellXfs>
  <cellStyles count="17">
    <cellStyle name="_ET_STYLE_NoName_00_" xfId="1"/>
    <cellStyle name="常规" xfId="0" builtinId="0"/>
    <cellStyle name="常规 12" xfId="2"/>
    <cellStyle name="常规 121" xfId="3"/>
    <cellStyle name="常规 142" xfId="4"/>
    <cellStyle name="常规 2" xfId="5"/>
    <cellStyle name="常规 2 2" xfId="6"/>
    <cellStyle name="常规 2 5" xfId="7"/>
    <cellStyle name="常规 2 7" xfId="8"/>
    <cellStyle name="常规 3" xfId="9"/>
    <cellStyle name="常规 3 69" xfId="10"/>
    <cellStyle name="常规 33" xfId="11"/>
    <cellStyle name="常规 4" xfId="12"/>
    <cellStyle name="常规 5" xfId="13"/>
    <cellStyle name="常规 6" xfId="14"/>
    <cellStyle name="常规 7" xfId="15"/>
    <cellStyle name="常规_股份2015固投项目_25" xfId="1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V35"/>
  <sheetViews>
    <sheetView topLeftCell="A15" workbookViewId="0">
      <selection activeCell="D31" sqref="D31"/>
    </sheetView>
  </sheetViews>
  <sheetFormatPr defaultColWidth="9" defaultRowHeight="15.6"/>
  <cols>
    <col min="1" max="1" width="29.88671875" style="106" customWidth="1"/>
    <col min="2" max="2" width="14.21875" style="106" customWidth="1"/>
    <col min="3" max="3" width="37.109375" style="106" customWidth="1"/>
    <col min="4" max="4" width="38.21875" style="106" customWidth="1"/>
    <col min="5" max="5" width="20.33203125" style="106" customWidth="1"/>
    <col min="6" max="232" width="9" style="106" customWidth="1"/>
    <col min="233" max="16384" width="9" style="107"/>
  </cols>
  <sheetData>
    <row r="1" spans="1:5">
      <c r="A1" s="158" t="s">
        <v>0</v>
      </c>
      <c r="B1" s="159"/>
      <c r="C1" s="159"/>
      <c r="D1" s="159"/>
      <c r="E1" s="159"/>
    </row>
    <row r="2" spans="1:5" ht="38.25" customHeight="1">
      <c r="A2" s="160"/>
      <c r="B2" s="160"/>
      <c r="C2" s="160"/>
      <c r="D2" s="160"/>
      <c r="E2" s="160"/>
    </row>
    <row r="3" spans="1:5" ht="42.9" customHeight="1">
      <c r="A3" s="108" t="s">
        <v>1</v>
      </c>
      <c r="B3" s="108" t="s">
        <v>2</v>
      </c>
      <c r="C3" s="108" t="s">
        <v>3</v>
      </c>
      <c r="D3" s="108" t="s">
        <v>4</v>
      </c>
      <c r="E3" s="108" t="s">
        <v>5</v>
      </c>
    </row>
    <row r="4" spans="1:5" ht="32.1" customHeight="1">
      <c r="A4" s="108" t="s">
        <v>6</v>
      </c>
      <c r="B4" s="101">
        <f>B5+B16+B21+B26+B27+B28+B29</f>
        <v>76620</v>
      </c>
      <c r="C4" s="109"/>
      <c r="D4" s="109"/>
      <c r="E4" s="110"/>
    </row>
    <row r="5" spans="1:5" ht="32.1" customHeight="1">
      <c r="A5" s="111" t="s">
        <v>7</v>
      </c>
      <c r="B5" s="112">
        <f>B6+B10</f>
        <v>3645</v>
      </c>
      <c r="C5" s="113" t="s">
        <v>8</v>
      </c>
      <c r="D5" s="109"/>
      <c r="E5" s="110"/>
    </row>
    <row r="6" spans="1:5" ht="32.1" customHeight="1">
      <c r="A6" s="111" t="s">
        <v>9</v>
      </c>
      <c r="B6" s="101">
        <f>SUM(B7:B9)</f>
        <v>1850</v>
      </c>
      <c r="C6" s="109"/>
      <c r="D6" s="109"/>
      <c r="E6" s="110"/>
    </row>
    <row r="7" spans="1:5" ht="32.1" customHeight="1">
      <c r="A7" s="109" t="s">
        <v>10</v>
      </c>
      <c r="B7" s="114">
        <v>1100</v>
      </c>
      <c r="C7" s="109"/>
      <c r="D7" s="109"/>
      <c r="E7" s="110"/>
    </row>
    <row r="8" spans="1:5" ht="32.1" customHeight="1">
      <c r="A8" s="109" t="s">
        <v>11</v>
      </c>
      <c r="B8" s="114">
        <v>350</v>
      </c>
      <c r="C8" s="109"/>
      <c r="D8" s="109"/>
      <c r="E8" s="110"/>
    </row>
    <row r="9" spans="1:5" ht="32.1" customHeight="1">
      <c r="A9" s="109" t="s">
        <v>12</v>
      </c>
      <c r="B9" s="114">
        <v>400</v>
      </c>
      <c r="C9" s="109"/>
      <c r="D9" s="109"/>
      <c r="E9" s="110"/>
    </row>
    <row r="10" spans="1:5" ht="32.1" customHeight="1">
      <c r="A10" s="111" t="s">
        <v>13</v>
      </c>
      <c r="B10" s="101">
        <f>SUM(B11:B15)</f>
        <v>1795</v>
      </c>
      <c r="C10" s="109"/>
      <c r="D10" s="109"/>
      <c r="E10" s="110"/>
    </row>
    <row r="11" spans="1:5" ht="32.1" customHeight="1">
      <c r="A11" s="109" t="s">
        <v>14</v>
      </c>
      <c r="B11" s="114">
        <v>199</v>
      </c>
      <c r="C11" s="109"/>
      <c r="D11" s="109"/>
      <c r="E11" s="110"/>
    </row>
    <row r="12" spans="1:5" ht="32.1" customHeight="1">
      <c r="A12" s="109" t="s">
        <v>15</v>
      </c>
      <c r="B12" s="114">
        <v>126</v>
      </c>
      <c r="C12" s="109"/>
      <c r="D12" s="109"/>
      <c r="E12" s="110"/>
    </row>
    <row r="13" spans="1:5" ht="32.1" customHeight="1">
      <c r="A13" s="109" t="s">
        <v>16</v>
      </c>
      <c r="B13" s="114">
        <v>600</v>
      </c>
      <c r="C13" s="109"/>
      <c r="D13" s="109"/>
      <c r="E13" s="109"/>
    </row>
    <row r="14" spans="1:5" ht="32.1" customHeight="1">
      <c r="A14" s="109" t="s">
        <v>17</v>
      </c>
      <c r="B14" s="114">
        <v>470</v>
      </c>
      <c r="C14" s="109"/>
      <c r="D14" s="109"/>
      <c r="E14" s="109"/>
    </row>
    <row r="15" spans="1:5" ht="32.1" customHeight="1">
      <c r="A15" s="109" t="s">
        <v>18</v>
      </c>
      <c r="B15" s="114">
        <v>400</v>
      </c>
      <c r="C15" s="109"/>
      <c r="D15" s="115"/>
      <c r="E15" s="116"/>
    </row>
    <row r="16" spans="1:5" ht="36" customHeight="1">
      <c r="A16" s="111" t="s">
        <v>19</v>
      </c>
      <c r="B16" s="101">
        <f>SUM(B17:B20)</f>
        <v>58800</v>
      </c>
      <c r="C16" s="117"/>
      <c r="D16" s="117"/>
      <c r="E16" s="117"/>
    </row>
    <row r="17" spans="1:7" ht="243.9" customHeight="1">
      <c r="A17" s="109" t="s">
        <v>20</v>
      </c>
      <c r="B17" s="114">
        <v>2000</v>
      </c>
      <c r="C17" s="157" t="s">
        <v>21</v>
      </c>
      <c r="D17" s="157"/>
      <c r="E17" s="113" t="s">
        <v>22</v>
      </c>
    </row>
    <row r="18" spans="1:7" ht="65.099999999999994" customHeight="1">
      <c r="A18" s="109" t="s">
        <v>23</v>
      </c>
      <c r="B18" s="114">
        <f>55000+700</f>
        <v>55700</v>
      </c>
      <c r="C18" s="156" t="s">
        <v>24</v>
      </c>
      <c r="D18" s="157"/>
      <c r="E18" s="157"/>
    </row>
    <row r="19" spans="1:7" ht="36" customHeight="1">
      <c r="A19" s="118" t="s">
        <v>25</v>
      </c>
      <c r="B19" s="114">
        <v>800</v>
      </c>
      <c r="C19" s="156" t="s">
        <v>26</v>
      </c>
      <c r="D19" s="157"/>
      <c r="E19" s="113" t="s">
        <v>27</v>
      </c>
    </row>
    <row r="20" spans="1:7" ht="36" customHeight="1">
      <c r="A20" s="109" t="s">
        <v>28</v>
      </c>
      <c r="B20" s="114">
        <v>300</v>
      </c>
      <c r="C20" s="156" t="s">
        <v>29</v>
      </c>
      <c r="D20" s="161"/>
      <c r="E20" s="116"/>
    </row>
    <row r="21" spans="1:7" ht="36" customHeight="1">
      <c r="A21" s="111" t="s">
        <v>30</v>
      </c>
      <c r="B21" s="101">
        <f>SUM(B22:B25)</f>
        <v>3473</v>
      </c>
      <c r="C21" s="162"/>
      <c r="D21" s="162"/>
      <c r="E21" s="117"/>
    </row>
    <row r="22" spans="1:7" ht="165.9" customHeight="1">
      <c r="A22" s="109" t="s">
        <v>31</v>
      </c>
      <c r="B22" s="114">
        <v>473</v>
      </c>
      <c r="C22" s="113" t="s">
        <v>32</v>
      </c>
      <c r="D22" s="113" t="s">
        <v>33</v>
      </c>
      <c r="E22" s="109" t="s">
        <v>34</v>
      </c>
    </row>
    <row r="23" spans="1:7" ht="36" customHeight="1">
      <c r="A23" s="118" t="s">
        <v>35</v>
      </c>
      <c r="B23" s="114">
        <v>100</v>
      </c>
      <c r="C23" s="153" t="s">
        <v>36</v>
      </c>
      <c r="D23" s="154"/>
      <c r="E23" s="155"/>
    </row>
    <row r="24" spans="1:7" ht="81.900000000000006" customHeight="1">
      <c r="A24" s="118" t="s">
        <v>37</v>
      </c>
      <c r="B24" s="114">
        <f>3000-1000</f>
        <v>2000</v>
      </c>
      <c r="C24" s="119" t="s">
        <v>38</v>
      </c>
      <c r="D24" s="113" t="s">
        <v>39</v>
      </c>
      <c r="E24" s="113" t="s">
        <v>40</v>
      </c>
      <c r="G24" s="106">
        <v>5.51</v>
      </c>
    </row>
    <row r="25" spans="1:7" ht="36" customHeight="1">
      <c r="A25" s="118" t="s">
        <v>41</v>
      </c>
      <c r="B25" s="114">
        <v>900</v>
      </c>
      <c r="C25" s="156" t="s">
        <v>42</v>
      </c>
      <c r="D25" s="157"/>
      <c r="E25" s="157"/>
    </row>
    <row r="26" spans="1:7" ht="36" customHeight="1">
      <c r="A26" s="111" t="s">
        <v>43</v>
      </c>
      <c r="B26" s="101">
        <v>6000</v>
      </c>
      <c r="C26" s="156" t="s">
        <v>44</v>
      </c>
      <c r="D26" s="157"/>
      <c r="E26" s="157"/>
    </row>
    <row r="27" spans="1:7" ht="36" customHeight="1">
      <c r="A27" s="111" t="s">
        <v>45</v>
      </c>
      <c r="B27" s="101">
        <v>900</v>
      </c>
      <c r="C27" s="109"/>
      <c r="D27" s="109"/>
      <c r="E27" s="113" t="s">
        <v>46</v>
      </c>
    </row>
    <row r="28" spans="1:7" ht="36" customHeight="1">
      <c r="A28" s="111" t="s">
        <v>47</v>
      </c>
      <c r="B28" s="101">
        <v>1000</v>
      </c>
      <c r="C28" s="113" t="s">
        <v>48</v>
      </c>
      <c r="D28" s="117"/>
      <c r="E28" s="117"/>
    </row>
    <row r="29" spans="1:7" ht="36" customHeight="1">
      <c r="A29" s="111" t="s">
        <v>49</v>
      </c>
      <c r="B29" s="101">
        <f>SUM(B30:B35)</f>
        <v>2802</v>
      </c>
      <c r="C29" s="117"/>
      <c r="D29" s="120"/>
      <c r="E29" s="121"/>
    </row>
    <row r="30" spans="1:7" ht="36" customHeight="1">
      <c r="A30" s="118" t="s">
        <v>50</v>
      </c>
      <c r="B30" s="114">
        <v>315</v>
      </c>
      <c r="C30" s="118"/>
      <c r="D30" s="122"/>
      <c r="E30" s="121"/>
    </row>
    <row r="31" spans="1:7" ht="36" customHeight="1">
      <c r="A31" s="118" t="s">
        <v>51</v>
      </c>
      <c r="B31" s="114">
        <v>140</v>
      </c>
      <c r="C31" s="123"/>
      <c r="D31" s="122"/>
      <c r="E31" s="121"/>
    </row>
    <row r="32" spans="1:7" ht="36" customHeight="1">
      <c r="A32" s="118" t="s">
        <v>52</v>
      </c>
      <c r="B32" s="114">
        <v>957</v>
      </c>
      <c r="C32" s="119" t="s">
        <v>53</v>
      </c>
      <c r="D32" s="122"/>
      <c r="E32" s="121"/>
    </row>
    <row r="33" spans="1:256" ht="36" customHeight="1">
      <c r="A33" s="118" t="s">
        <v>54</v>
      </c>
      <c r="B33" s="114">
        <v>840</v>
      </c>
      <c r="C33" s="113" t="s">
        <v>55</v>
      </c>
      <c r="D33" s="122"/>
      <c r="E33" s="121"/>
    </row>
    <row r="34" spans="1:256" ht="36" customHeight="1">
      <c r="A34" s="118" t="s">
        <v>56</v>
      </c>
      <c r="B34" s="114">
        <v>350</v>
      </c>
      <c r="C34" s="110"/>
      <c r="D34" s="124"/>
      <c r="E34" s="121"/>
    </row>
    <row r="35" spans="1:256" s="105" customFormat="1" ht="36" customHeight="1">
      <c r="A35" s="118" t="s">
        <v>57</v>
      </c>
      <c r="B35" s="125">
        <v>200</v>
      </c>
      <c r="C35" s="126"/>
      <c r="D35" s="126"/>
      <c r="E35" s="126"/>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98"/>
      <c r="CD35" s="98"/>
      <c r="CE35" s="98"/>
      <c r="CF35" s="98"/>
      <c r="CG35" s="98"/>
      <c r="CH35" s="98"/>
      <c r="CI35" s="98"/>
      <c r="CJ35" s="98"/>
      <c r="CK35" s="98"/>
      <c r="CL35" s="98"/>
      <c r="CM35" s="98"/>
      <c r="CN35" s="98"/>
      <c r="CO35" s="98"/>
      <c r="CP35" s="98"/>
      <c r="CQ35" s="98"/>
      <c r="CR35" s="98"/>
      <c r="CS35" s="98"/>
      <c r="CT35" s="98"/>
      <c r="CU35" s="98"/>
      <c r="CV35" s="98"/>
      <c r="CW35" s="98"/>
      <c r="CX35" s="98"/>
      <c r="CY35" s="98"/>
      <c r="CZ35" s="98"/>
      <c r="DA35" s="98"/>
      <c r="DB35" s="98"/>
      <c r="DC35" s="98"/>
      <c r="DD35" s="98"/>
      <c r="DE35" s="98"/>
      <c r="DF35" s="98"/>
      <c r="DG35" s="98"/>
      <c r="DH35" s="98"/>
      <c r="DI35" s="98"/>
      <c r="DJ35" s="98"/>
      <c r="DK35" s="98"/>
      <c r="DL35" s="98"/>
      <c r="DM35" s="98"/>
      <c r="DN35" s="98"/>
      <c r="DO35" s="98"/>
      <c r="DP35" s="98"/>
      <c r="DQ35" s="98"/>
      <c r="DR35" s="98"/>
      <c r="DS35" s="98"/>
      <c r="DT35" s="98"/>
      <c r="DU35" s="98"/>
      <c r="DV35" s="98"/>
      <c r="DW35" s="98"/>
      <c r="DX35" s="98"/>
      <c r="DY35" s="98"/>
      <c r="DZ35" s="98"/>
      <c r="EA35" s="98"/>
      <c r="EB35" s="98"/>
      <c r="EC35" s="98"/>
      <c r="ED35" s="98"/>
      <c r="EE35" s="98"/>
      <c r="EF35" s="98"/>
      <c r="EG35" s="98"/>
      <c r="EH35" s="98"/>
      <c r="EI35" s="98"/>
      <c r="EJ35" s="98"/>
      <c r="EK35" s="98"/>
      <c r="EL35" s="98"/>
      <c r="EM35" s="98"/>
      <c r="EN35" s="98"/>
      <c r="EO35" s="98"/>
      <c r="EP35" s="98"/>
      <c r="EQ35" s="98"/>
      <c r="ER35" s="98"/>
      <c r="ES35" s="98"/>
      <c r="ET35" s="98"/>
      <c r="EU35" s="98"/>
      <c r="EV35" s="98"/>
      <c r="EW35" s="98"/>
      <c r="EX35" s="98"/>
      <c r="EY35" s="98"/>
      <c r="EZ35" s="98"/>
      <c r="FA35" s="98"/>
      <c r="FB35" s="98"/>
      <c r="FC35" s="98"/>
      <c r="FD35" s="98"/>
      <c r="FE35" s="98"/>
      <c r="FF35" s="98"/>
      <c r="FG35" s="98"/>
      <c r="FH35" s="98"/>
      <c r="FI35" s="98"/>
      <c r="FJ35" s="98"/>
      <c r="FK35" s="98"/>
      <c r="FL35" s="98"/>
      <c r="FM35" s="98"/>
      <c r="FN35" s="98"/>
      <c r="FO35" s="98"/>
      <c r="FP35" s="98"/>
      <c r="FQ35" s="98"/>
      <c r="FR35" s="98"/>
      <c r="FS35" s="98"/>
      <c r="FT35" s="98"/>
      <c r="FU35" s="98"/>
      <c r="FV35" s="98"/>
      <c r="FW35" s="98"/>
      <c r="FX35" s="98"/>
      <c r="FY35" s="98"/>
      <c r="FZ35" s="98"/>
      <c r="GA35" s="98"/>
      <c r="GB35" s="98"/>
      <c r="GC35" s="98"/>
      <c r="GD35" s="98"/>
      <c r="GE35" s="98"/>
      <c r="GF35" s="98"/>
      <c r="GG35" s="98"/>
      <c r="GH35" s="98"/>
      <c r="GI35" s="98"/>
      <c r="GJ35" s="98"/>
      <c r="GK35" s="98"/>
      <c r="GL35" s="98"/>
      <c r="GM35" s="98"/>
      <c r="GN35" s="98"/>
      <c r="GO35" s="98"/>
      <c r="GP35" s="98"/>
      <c r="GQ35" s="98"/>
      <c r="GR35" s="98"/>
      <c r="GS35" s="98"/>
      <c r="GT35" s="98"/>
      <c r="GU35" s="98"/>
      <c r="GV35" s="98"/>
      <c r="GW35" s="98"/>
      <c r="GX35" s="98"/>
      <c r="GY35" s="98"/>
      <c r="GZ35" s="98"/>
      <c r="HA35" s="98"/>
      <c r="HB35" s="98"/>
      <c r="HC35" s="98"/>
      <c r="HD35" s="98"/>
      <c r="HE35" s="98"/>
      <c r="HF35" s="98"/>
      <c r="HG35" s="98"/>
      <c r="HH35" s="98"/>
      <c r="HI35" s="98"/>
      <c r="HJ35" s="98"/>
      <c r="HK35" s="98"/>
      <c r="HL35" s="98"/>
      <c r="HM35" s="98"/>
      <c r="HN35" s="98"/>
      <c r="HO35" s="98"/>
      <c r="HP35" s="98"/>
      <c r="HQ35" s="98"/>
      <c r="HR35" s="98"/>
      <c r="HS35" s="98"/>
      <c r="HT35" s="98"/>
      <c r="HU35" s="98"/>
      <c r="HV35" s="98"/>
      <c r="HW35" s="98"/>
      <c r="HX35" s="98"/>
      <c r="HY35" s="98"/>
      <c r="HZ35" s="98"/>
      <c r="IA35" s="98"/>
      <c r="IB35" s="98"/>
      <c r="IC35" s="98"/>
      <c r="ID35" s="98"/>
      <c r="IE35" s="98"/>
      <c r="IF35" s="98"/>
      <c r="IG35" s="98"/>
      <c r="IH35" s="98"/>
      <c r="II35" s="98"/>
      <c r="IJ35" s="98"/>
      <c r="IK35" s="98"/>
      <c r="IL35" s="98"/>
      <c r="IM35" s="98"/>
      <c r="IN35" s="98"/>
      <c r="IO35" s="98"/>
      <c r="IP35" s="98"/>
      <c r="IQ35" s="98"/>
      <c r="IR35" s="98"/>
      <c r="IS35" s="98"/>
      <c r="IT35" s="98"/>
      <c r="IU35" s="98"/>
      <c r="IV35" s="98"/>
    </row>
  </sheetData>
  <mergeCells count="9">
    <mergeCell ref="C23:E23"/>
    <mergeCell ref="C25:E25"/>
    <mergeCell ref="C26:E26"/>
    <mergeCell ref="A1:E2"/>
    <mergeCell ref="C17:D17"/>
    <mergeCell ref="C18:E18"/>
    <mergeCell ref="C19:D19"/>
    <mergeCell ref="C20:D20"/>
    <mergeCell ref="C21:D21"/>
  </mergeCells>
  <phoneticPr fontId="28" type="noConversion"/>
  <printOptions horizontalCentered="1"/>
  <pageMargins left="0.43" right="0.43" top="0.9" bottom="0.47" header="0.31" footer="0.35"/>
  <pageSetup paperSize="9" firstPageNumber="3" orientation="landscape" useFirstPageNumber="1"/>
  <headerFooter alignWithMargins="0">
    <oddFooter>&amp;C&amp;"宋体"&amp;11第 &amp;P 页</oddFooter>
  </headerFooter>
</worksheet>
</file>

<file path=xl/worksheets/sheet2.xml><?xml version="1.0" encoding="utf-8"?>
<worksheet xmlns="http://schemas.openxmlformats.org/spreadsheetml/2006/main" xmlns:r="http://schemas.openxmlformats.org/officeDocument/2006/relationships">
  <dimension ref="A1:I24"/>
  <sheetViews>
    <sheetView workbookViewId="0">
      <selection sqref="A1:IV65536"/>
    </sheetView>
  </sheetViews>
  <sheetFormatPr defaultColWidth="9" defaultRowHeight="15.6"/>
  <cols>
    <col min="1" max="1" width="15.88671875" style="97" customWidth="1"/>
    <col min="2" max="2" width="17" style="98" customWidth="1"/>
    <col min="3" max="3" width="16.77734375" style="98" customWidth="1"/>
    <col min="4" max="8" width="13.109375" style="98" customWidth="1"/>
    <col min="9" max="9" width="14.21875" style="98" customWidth="1"/>
    <col min="10" max="16384" width="9" style="99"/>
  </cols>
  <sheetData>
    <row r="1" spans="1:9" ht="62.25" customHeight="1">
      <c r="A1" s="163" t="s">
        <v>58</v>
      </c>
      <c r="B1" s="164"/>
      <c r="C1" s="164"/>
      <c r="D1" s="164"/>
      <c r="E1" s="164"/>
      <c r="F1" s="164"/>
      <c r="G1" s="164"/>
      <c r="H1" s="164"/>
      <c r="I1" s="165"/>
    </row>
    <row r="2" spans="1:9" ht="29.25" customHeight="1">
      <c r="A2" s="166" t="s">
        <v>59</v>
      </c>
      <c r="B2" s="167"/>
      <c r="C2" s="167"/>
      <c r="D2" s="167"/>
      <c r="E2" s="167"/>
      <c r="F2" s="167"/>
      <c r="G2" s="167"/>
      <c r="H2" s="167"/>
      <c r="I2" s="168"/>
    </row>
    <row r="3" spans="1:9" ht="36" customHeight="1">
      <c r="A3" s="169" t="s">
        <v>1</v>
      </c>
      <c r="B3" s="170" t="s">
        <v>60</v>
      </c>
      <c r="C3" s="170" t="s">
        <v>61</v>
      </c>
      <c r="D3" s="169" t="s">
        <v>62</v>
      </c>
      <c r="E3" s="170"/>
      <c r="F3" s="170"/>
      <c r="G3" s="170"/>
      <c r="H3" s="170"/>
      <c r="I3" s="169" t="s">
        <v>63</v>
      </c>
    </row>
    <row r="4" spans="1:9" ht="42.75" customHeight="1">
      <c r="A4" s="170"/>
      <c r="B4" s="170"/>
      <c r="C4" s="170"/>
      <c r="D4" s="100" t="s">
        <v>64</v>
      </c>
      <c r="E4" s="100" t="s">
        <v>65</v>
      </c>
      <c r="F4" s="100" t="s">
        <v>66</v>
      </c>
      <c r="G4" s="100" t="s">
        <v>67</v>
      </c>
      <c r="H4" s="100" t="s">
        <v>68</v>
      </c>
      <c r="I4" s="170"/>
    </row>
    <row r="5" spans="1:9" ht="45" customHeight="1">
      <c r="A5" s="102" t="s">
        <v>69</v>
      </c>
      <c r="B5" s="103">
        <v>122.6</v>
      </c>
      <c r="C5" s="103">
        <v>160</v>
      </c>
      <c r="D5" s="103">
        <v>1</v>
      </c>
      <c r="E5" s="103">
        <v>6</v>
      </c>
      <c r="F5" s="103">
        <v>35</v>
      </c>
      <c r="G5" s="103">
        <v>70</v>
      </c>
      <c r="H5" s="103">
        <v>48</v>
      </c>
      <c r="I5" s="104"/>
    </row>
    <row r="6" spans="1:9" ht="45" customHeight="1">
      <c r="A6" s="102" t="s">
        <v>70</v>
      </c>
      <c r="B6" s="103"/>
      <c r="C6" s="103"/>
      <c r="D6" s="103"/>
      <c r="E6" s="103"/>
      <c r="F6" s="103"/>
      <c r="G6" s="103"/>
      <c r="H6" s="103"/>
      <c r="I6" s="104"/>
    </row>
    <row r="7" spans="1:9" ht="45" customHeight="1">
      <c r="A7" s="102" t="s">
        <v>71</v>
      </c>
      <c r="B7" s="103">
        <v>54.6</v>
      </c>
      <c r="C7" s="103">
        <v>71</v>
      </c>
      <c r="D7" s="103"/>
      <c r="E7" s="103"/>
      <c r="F7" s="103">
        <v>32</v>
      </c>
      <c r="G7" s="103"/>
      <c r="H7" s="103">
        <v>39</v>
      </c>
      <c r="I7" s="104"/>
    </row>
    <row r="8" spans="1:9" ht="45" customHeight="1">
      <c r="A8" s="102" t="s">
        <v>72</v>
      </c>
      <c r="B8" s="103">
        <v>68</v>
      </c>
      <c r="C8" s="103">
        <v>89</v>
      </c>
      <c r="D8" s="103">
        <v>1</v>
      </c>
      <c r="E8" s="103">
        <v>6</v>
      </c>
      <c r="F8" s="103">
        <v>3</v>
      </c>
      <c r="G8" s="103">
        <v>70</v>
      </c>
      <c r="H8" s="103">
        <v>9</v>
      </c>
      <c r="I8" s="104"/>
    </row>
    <row r="24" spans="7:7">
      <c r="G24" s="98">
        <v>5.51</v>
      </c>
    </row>
  </sheetData>
  <mergeCells count="7">
    <mergeCell ref="A1:I1"/>
    <mergeCell ref="A2:I2"/>
    <mergeCell ref="D3:H3"/>
    <mergeCell ref="A3:A4"/>
    <mergeCell ref="B3:B4"/>
    <mergeCell ref="C3:C4"/>
    <mergeCell ref="I3:I4"/>
  </mergeCells>
  <phoneticPr fontId="28" type="noConversion"/>
  <pageMargins left="0.9" right="0.55000000000000004" top="1.1399999999999999" bottom="0.98" header="0.51" footer="0.35"/>
  <pageSetup paperSize="9" firstPageNumber="7" orientation="landscape" useFirstPageNumber="1"/>
  <headerFooter alignWithMargins="0">
    <oddFooter>&amp;C&amp;"宋体"&amp;11第 &amp;P 页</oddFooter>
  </headerFooter>
</worksheet>
</file>

<file path=xl/worksheets/sheet3.xml><?xml version="1.0" encoding="utf-8"?>
<worksheet xmlns="http://schemas.openxmlformats.org/spreadsheetml/2006/main" xmlns:r="http://schemas.openxmlformats.org/officeDocument/2006/relationships">
  <dimension ref="A1:N140"/>
  <sheetViews>
    <sheetView tabSelected="1" zoomScaleNormal="90" workbookViewId="0">
      <pane ySplit="7" topLeftCell="A68" activePane="bottomLeft" state="frozen"/>
      <selection pane="bottomLeft" activeCell="H67" sqref="H67"/>
    </sheetView>
  </sheetViews>
  <sheetFormatPr defaultRowHeight="14.4"/>
  <cols>
    <col min="1" max="1" width="4.33203125" style="4" customWidth="1"/>
    <col min="2" max="2" width="10.109375" style="5" customWidth="1"/>
    <col min="3" max="3" width="5" style="4" customWidth="1"/>
    <col min="4" max="4" width="36.21875" style="5" customWidth="1"/>
    <col min="5" max="5" width="5.44140625" style="6" customWidth="1"/>
    <col min="6" max="6" width="11.44140625" style="4" customWidth="1"/>
    <col min="7" max="7" width="9.109375" style="4" customWidth="1"/>
    <col min="8" max="8" width="19.77734375" style="5" customWidth="1"/>
    <col min="9" max="9" width="10.44140625" style="4" customWidth="1"/>
    <col min="10" max="10" width="19.88671875" style="5" customWidth="1"/>
    <col min="11" max="11" width="10.109375" style="4" customWidth="1"/>
    <col min="12" max="12" width="8.109375" style="4" customWidth="1"/>
    <col min="13" max="13" width="5.88671875" style="129" customWidth="1"/>
    <col min="14" max="16384" width="8.88671875" style="7"/>
  </cols>
  <sheetData>
    <row r="1" spans="1:13" ht="0.75" customHeight="1">
      <c r="A1" s="171"/>
      <c r="B1" s="171"/>
    </row>
    <row r="2" spans="1:13" ht="21" customHeight="1">
      <c r="A2" s="178" t="s">
        <v>559</v>
      </c>
      <c r="B2" s="178"/>
      <c r="C2" s="178"/>
      <c r="D2" s="178"/>
    </row>
    <row r="3" spans="1:13" ht="0.75" customHeight="1">
      <c r="A3" s="141"/>
      <c r="B3" s="141"/>
    </row>
    <row r="4" spans="1:13" ht="27.75" customHeight="1">
      <c r="A4" s="172" t="s">
        <v>557</v>
      </c>
      <c r="B4" s="173"/>
      <c r="C4" s="172"/>
      <c r="D4" s="173"/>
      <c r="E4" s="172"/>
      <c r="F4" s="172"/>
      <c r="G4" s="172"/>
      <c r="H4" s="173"/>
      <c r="I4" s="172"/>
      <c r="J4" s="173"/>
      <c r="K4" s="172"/>
      <c r="L4" s="173"/>
      <c r="M4" s="172"/>
    </row>
    <row r="5" spans="1:13" ht="13.5" customHeight="1">
      <c r="A5" s="174" t="s">
        <v>73</v>
      </c>
      <c r="B5" s="175"/>
      <c r="C5" s="176"/>
      <c r="D5" s="175"/>
      <c r="E5" s="176"/>
      <c r="F5" s="176"/>
      <c r="G5" s="176"/>
      <c r="H5" s="175"/>
      <c r="I5" s="176"/>
      <c r="J5" s="175"/>
      <c r="K5" s="148"/>
      <c r="L5" s="177" t="s">
        <v>74</v>
      </c>
      <c r="M5" s="177"/>
    </row>
    <row r="6" spans="1:13" s="1" customFormat="1" ht="17.25" customHeight="1">
      <c r="A6" s="181" t="s">
        <v>75</v>
      </c>
      <c r="B6" s="181" t="s">
        <v>1</v>
      </c>
      <c r="C6" s="181" t="s">
        <v>76</v>
      </c>
      <c r="D6" s="181" t="s">
        <v>77</v>
      </c>
      <c r="E6" s="181" t="s">
        <v>78</v>
      </c>
      <c r="F6" s="181" t="s">
        <v>79</v>
      </c>
      <c r="G6" s="181" t="s">
        <v>460</v>
      </c>
      <c r="H6" s="181" t="s">
        <v>80</v>
      </c>
      <c r="I6" s="181" t="s">
        <v>81</v>
      </c>
      <c r="J6" s="188"/>
      <c r="K6" s="181" t="s">
        <v>82</v>
      </c>
      <c r="L6" s="181" t="s">
        <v>83</v>
      </c>
      <c r="M6" s="181" t="s">
        <v>63</v>
      </c>
    </row>
    <row r="7" spans="1:13" s="1" customFormat="1" ht="36" customHeight="1">
      <c r="A7" s="182"/>
      <c r="B7" s="182"/>
      <c r="C7" s="181"/>
      <c r="D7" s="182"/>
      <c r="E7" s="181"/>
      <c r="F7" s="181"/>
      <c r="G7" s="181"/>
      <c r="H7" s="181"/>
      <c r="I7" s="151" t="s">
        <v>84</v>
      </c>
      <c r="J7" s="151" t="s">
        <v>85</v>
      </c>
      <c r="K7" s="182"/>
      <c r="L7" s="181"/>
      <c r="M7" s="182"/>
    </row>
    <row r="8" spans="1:13" s="1" customFormat="1" ht="21.9" customHeight="1">
      <c r="A8" s="179" t="s">
        <v>475</v>
      </c>
      <c r="B8" s="180"/>
      <c r="C8" s="179"/>
      <c r="D8" s="180"/>
      <c r="E8" s="8"/>
      <c r="F8" s="9">
        <f>F9+F58</f>
        <v>3144180.8899999997</v>
      </c>
      <c r="G8" s="9">
        <f>G9+G58</f>
        <v>432710</v>
      </c>
      <c r="H8" s="9"/>
      <c r="I8" s="9">
        <f>I9+I58</f>
        <v>1143500.43</v>
      </c>
      <c r="J8" s="14"/>
      <c r="K8" s="15"/>
      <c r="L8" s="16"/>
      <c r="M8" s="130"/>
    </row>
    <row r="9" spans="1:13" s="2" customFormat="1" ht="21.9" customHeight="1">
      <c r="A9" s="179" t="s">
        <v>473</v>
      </c>
      <c r="B9" s="180"/>
      <c r="C9" s="179"/>
      <c r="D9" s="180"/>
      <c r="E9" s="10"/>
      <c r="F9" s="9">
        <f>SUM(F10+F28)</f>
        <v>1586050.95</v>
      </c>
      <c r="G9" s="9">
        <f>G10+G28</f>
        <v>432710</v>
      </c>
      <c r="H9" s="11"/>
      <c r="I9" s="9">
        <f>I10+I28</f>
        <v>569143</v>
      </c>
      <c r="J9" s="14"/>
      <c r="K9" s="15"/>
      <c r="L9" s="17"/>
      <c r="M9" s="130"/>
    </row>
    <row r="10" spans="1:13" s="2" customFormat="1" ht="21.9" customHeight="1">
      <c r="A10" s="179" t="s">
        <v>472</v>
      </c>
      <c r="B10" s="180"/>
      <c r="C10" s="179"/>
      <c r="D10" s="180"/>
      <c r="E10" s="151"/>
      <c r="F10" s="12">
        <f>SUM(F11+F17)</f>
        <v>282751.51</v>
      </c>
      <c r="G10" s="12">
        <f>SUM(G11+G17)</f>
        <v>162686</v>
      </c>
      <c r="H10" s="34"/>
      <c r="I10" s="12">
        <f>SUM(I11+I17)</f>
        <v>103339</v>
      </c>
      <c r="J10" s="150"/>
      <c r="K10" s="149"/>
      <c r="L10" s="149"/>
      <c r="M10" s="151"/>
    </row>
    <row r="11" spans="1:13" s="2" customFormat="1" ht="21.9" customHeight="1">
      <c r="A11" s="179" t="s">
        <v>86</v>
      </c>
      <c r="B11" s="180"/>
      <c r="C11" s="179"/>
      <c r="D11" s="180"/>
      <c r="E11" s="151"/>
      <c r="F11" s="12">
        <f>SUM(F12:F16)</f>
        <v>50119.51</v>
      </c>
      <c r="G11" s="12">
        <f>SUM(G12:G16)</f>
        <v>20656</v>
      </c>
      <c r="H11" s="12"/>
      <c r="I11" s="12">
        <f>SUM(I12:I16)</f>
        <v>24396</v>
      </c>
      <c r="J11" s="150"/>
      <c r="K11" s="149"/>
      <c r="L11" s="149"/>
      <c r="M11" s="151"/>
    </row>
    <row r="12" spans="1:13" s="1" customFormat="1" ht="66" customHeight="1">
      <c r="A12" s="82">
        <v>1</v>
      </c>
      <c r="B12" s="50" t="s">
        <v>501</v>
      </c>
      <c r="C12" s="82" t="s">
        <v>87</v>
      </c>
      <c r="D12" s="50" t="s">
        <v>88</v>
      </c>
      <c r="E12" s="45" t="s">
        <v>89</v>
      </c>
      <c r="F12" s="45">
        <v>8762</v>
      </c>
      <c r="G12" s="96">
        <v>1000</v>
      </c>
      <c r="H12" s="56" t="s">
        <v>90</v>
      </c>
      <c r="I12" s="45">
        <v>7762</v>
      </c>
      <c r="J12" s="44" t="s">
        <v>91</v>
      </c>
      <c r="K12" s="38" t="s">
        <v>92</v>
      </c>
      <c r="L12" s="38" t="s">
        <v>92</v>
      </c>
      <c r="M12" s="68" t="s">
        <v>423</v>
      </c>
    </row>
    <row r="13" spans="1:13" s="25" customFormat="1" ht="66.75" customHeight="1">
      <c r="A13" s="82">
        <v>2</v>
      </c>
      <c r="B13" s="44" t="s">
        <v>426</v>
      </c>
      <c r="C13" s="38" t="s">
        <v>93</v>
      </c>
      <c r="D13" s="64" t="s">
        <v>94</v>
      </c>
      <c r="E13" s="65" t="s">
        <v>95</v>
      </c>
      <c r="F13" s="66">
        <v>19688</v>
      </c>
      <c r="G13" s="66">
        <v>10750</v>
      </c>
      <c r="H13" s="64" t="s">
        <v>96</v>
      </c>
      <c r="I13" s="82">
        <v>4500</v>
      </c>
      <c r="J13" s="44" t="s">
        <v>97</v>
      </c>
      <c r="K13" s="82" t="s">
        <v>92</v>
      </c>
      <c r="L13" s="82" t="s">
        <v>92</v>
      </c>
      <c r="M13" s="68" t="s">
        <v>423</v>
      </c>
    </row>
    <row r="14" spans="1:13" s="20" customFormat="1" ht="87" customHeight="1">
      <c r="A14" s="82">
        <v>3</v>
      </c>
      <c r="B14" s="67" t="s">
        <v>98</v>
      </c>
      <c r="C14" s="68" t="s">
        <v>93</v>
      </c>
      <c r="D14" s="67" t="s">
        <v>99</v>
      </c>
      <c r="E14" s="68" t="s">
        <v>100</v>
      </c>
      <c r="F14" s="68">
        <v>14500</v>
      </c>
      <c r="G14" s="68">
        <v>6705</v>
      </c>
      <c r="H14" s="67" t="s">
        <v>90</v>
      </c>
      <c r="I14" s="68">
        <v>7165</v>
      </c>
      <c r="J14" s="67" t="s">
        <v>97</v>
      </c>
      <c r="K14" s="68" t="s">
        <v>101</v>
      </c>
      <c r="L14" s="68" t="s">
        <v>102</v>
      </c>
      <c r="M14" s="68" t="s">
        <v>423</v>
      </c>
    </row>
    <row r="15" spans="1:13" s="20" customFormat="1" ht="75" customHeight="1">
      <c r="A15" s="82">
        <v>4</v>
      </c>
      <c r="B15" s="69" t="s">
        <v>103</v>
      </c>
      <c r="C15" s="23" t="s">
        <v>93</v>
      </c>
      <c r="D15" s="69" t="s">
        <v>104</v>
      </c>
      <c r="E15" s="68" t="s">
        <v>105</v>
      </c>
      <c r="F15" s="70">
        <v>2669.51</v>
      </c>
      <c r="G15" s="70">
        <v>460</v>
      </c>
      <c r="H15" s="71" t="s">
        <v>106</v>
      </c>
      <c r="I15" s="70">
        <v>2210</v>
      </c>
      <c r="J15" s="69" t="s">
        <v>91</v>
      </c>
      <c r="K15" s="80" t="s">
        <v>107</v>
      </c>
      <c r="L15" s="68" t="s">
        <v>102</v>
      </c>
      <c r="M15" s="68"/>
    </row>
    <row r="16" spans="1:13" s="60" customFormat="1" ht="70.8" customHeight="1">
      <c r="A16" s="82">
        <v>5</v>
      </c>
      <c r="B16" s="72" t="s">
        <v>108</v>
      </c>
      <c r="C16" s="68" t="s">
        <v>93</v>
      </c>
      <c r="D16" s="69" t="s">
        <v>109</v>
      </c>
      <c r="E16" s="68" t="s">
        <v>110</v>
      </c>
      <c r="F16" s="73">
        <v>4500</v>
      </c>
      <c r="G16" s="74">
        <v>1741</v>
      </c>
      <c r="H16" s="75" t="s">
        <v>90</v>
      </c>
      <c r="I16" s="70">
        <v>2759</v>
      </c>
      <c r="J16" s="69" t="s">
        <v>489</v>
      </c>
      <c r="K16" s="80" t="s">
        <v>111</v>
      </c>
      <c r="L16" s="80" t="s">
        <v>112</v>
      </c>
      <c r="M16" s="68"/>
    </row>
    <row r="17" spans="1:13" s="2" customFormat="1" ht="24" customHeight="1">
      <c r="A17" s="179" t="s">
        <v>471</v>
      </c>
      <c r="B17" s="180"/>
      <c r="C17" s="179"/>
      <c r="D17" s="180"/>
      <c r="E17" s="151"/>
      <c r="F17" s="12">
        <f>SUM(F18:F27)</f>
        <v>232632</v>
      </c>
      <c r="G17" s="12">
        <f>SUM(G18:G27)</f>
        <v>142030</v>
      </c>
      <c r="H17" s="34"/>
      <c r="I17" s="12">
        <f>SUM(I18:I27)</f>
        <v>78943</v>
      </c>
      <c r="J17" s="34"/>
      <c r="K17" s="151"/>
      <c r="L17" s="151"/>
      <c r="M17" s="151"/>
    </row>
    <row r="18" spans="1:13" s="24" customFormat="1" ht="103.5" customHeight="1">
      <c r="A18" s="82">
        <v>1</v>
      </c>
      <c r="B18" s="37" t="s">
        <v>113</v>
      </c>
      <c r="C18" s="38" t="s">
        <v>87</v>
      </c>
      <c r="D18" s="37" t="s">
        <v>452</v>
      </c>
      <c r="E18" s="38" t="s">
        <v>105</v>
      </c>
      <c r="F18" s="45">
        <v>50804</v>
      </c>
      <c r="G18" s="45">
        <v>44362</v>
      </c>
      <c r="H18" s="37" t="s">
        <v>114</v>
      </c>
      <c r="I18" s="38">
        <v>6442</v>
      </c>
      <c r="J18" s="44" t="s">
        <v>91</v>
      </c>
      <c r="K18" s="38" t="s">
        <v>115</v>
      </c>
      <c r="L18" s="38" t="s">
        <v>115</v>
      </c>
      <c r="M18" s="68" t="s">
        <v>423</v>
      </c>
    </row>
    <row r="19" spans="1:13" s="1" customFormat="1" ht="70.5" customHeight="1">
      <c r="A19" s="82">
        <v>2</v>
      </c>
      <c r="B19" s="44" t="s">
        <v>116</v>
      </c>
      <c r="C19" s="82" t="s">
        <v>117</v>
      </c>
      <c r="D19" s="44" t="s">
        <v>118</v>
      </c>
      <c r="E19" s="38" t="s">
        <v>105</v>
      </c>
      <c r="F19" s="76">
        <v>23006</v>
      </c>
      <c r="G19" s="96">
        <v>20960</v>
      </c>
      <c r="H19" s="56" t="s">
        <v>119</v>
      </c>
      <c r="I19" s="96">
        <v>2046</v>
      </c>
      <c r="J19" s="44" t="s">
        <v>120</v>
      </c>
      <c r="K19" s="82" t="s">
        <v>92</v>
      </c>
      <c r="L19" s="82" t="s">
        <v>92</v>
      </c>
      <c r="M19" s="68" t="s">
        <v>423</v>
      </c>
    </row>
    <row r="20" spans="1:13" s="1" customFormat="1" ht="69" customHeight="1">
      <c r="A20" s="82">
        <v>3</v>
      </c>
      <c r="B20" s="37" t="s">
        <v>121</v>
      </c>
      <c r="C20" s="38" t="s">
        <v>93</v>
      </c>
      <c r="D20" s="37" t="s">
        <v>122</v>
      </c>
      <c r="E20" s="38" t="s">
        <v>123</v>
      </c>
      <c r="F20" s="38">
        <v>31600</v>
      </c>
      <c r="G20" s="38">
        <v>11141</v>
      </c>
      <c r="H20" s="37" t="s">
        <v>458</v>
      </c>
      <c r="I20" s="38">
        <v>15000</v>
      </c>
      <c r="J20" s="37" t="s">
        <v>461</v>
      </c>
      <c r="K20" s="38" t="s">
        <v>124</v>
      </c>
      <c r="L20" s="38" t="s">
        <v>124</v>
      </c>
      <c r="M20" s="68" t="s">
        <v>423</v>
      </c>
    </row>
    <row r="21" spans="1:13" ht="54" customHeight="1">
      <c r="A21" s="82">
        <v>4</v>
      </c>
      <c r="B21" s="44" t="s">
        <v>125</v>
      </c>
      <c r="C21" s="82" t="s">
        <v>93</v>
      </c>
      <c r="D21" s="44" t="s">
        <v>126</v>
      </c>
      <c r="E21" s="38" t="s">
        <v>105</v>
      </c>
      <c r="F21" s="96">
        <v>28800</v>
      </c>
      <c r="G21" s="96">
        <v>14000</v>
      </c>
      <c r="H21" s="56" t="s">
        <v>127</v>
      </c>
      <c r="I21" s="96">
        <v>14800</v>
      </c>
      <c r="J21" s="44" t="s">
        <v>128</v>
      </c>
      <c r="K21" s="82" t="s">
        <v>560</v>
      </c>
      <c r="L21" s="82" t="s">
        <v>129</v>
      </c>
      <c r="M21" s="68" t="s">
        <v>423</v>
      </c>
    </row>
    <row r="22" spans="1:13" ht="56.1" customHeight="1">
      <c r="A22" s="82">
        <v>5</v>
      </c>
      <c r="B22" s="44" t="s">
        <v>130</v>
      </c>
      <c r="C22" s="82" t="s">
        <v>93</v>
      </c>
      <c r="D22" s="37" t="s">
        <v>131</v>
      </c>
      <c r="E22" s="38" t="s">
        <v>105</v>
      </c>
      <c r="F22" s="38">
        <v>24000</v>
      </c>
      <c r="G22" s="96">
        <v>12160</v>
      </c>
      <c r="H22" s="56" t="s">
        <v>127</v>
      </c>
      <c r="I22" s="38">
        <v>11840</v>
      </c>
      <c r="J22" s="44" t="s">
        <v>128</v>
      </c>
      <c r="K22" s="82" t="s">
        <v>560</v>
      </c>
      <c r="L22" s="82" t="s">
        <v>129</v>
      </c>
      <c r="M22" s="68" t="s">
        <v>423</v>
      </c>
    </row>
    <row r="23" spans="1:13" s="1" customFormat="1" ht="63" customHeight="1">
      <c r="A23" s="82">
        <v>6</v>
      </c>
      <c r="B23" s="44" t="s">
        <v>132</v>
      </c>
      <c r="C23" s="82" t="s">
        <v>93</v>
      </c>
      <c r="D23" s="44" t="s">
        <v>133</v>
      </c>
      <c r="E23" s="38" t="s">
        <v>134</v>
      </c>
      <c r="F23" s="77">
        <v>30000</v>
      </c>
      <c r="G23" s="96">
        <v>18800</v>
      </c>
      <c r="H23" s="56" t="s">
        <v>135</v>
      </c>
      <c r="I23" s="96">
        <v>5000</v>
      </c>
      <c r="J23" s="44" t="s">
        <v>97</v>
      </c>
      <c r="K23" s="82" t="s">
        <v>561</v>
      </c>
      <c r="L23" s="82" t="s">
        <v>129</v>
      </c>
      <c r="M23" s="68" t="s">
        <v>423</v>
      </c>
    </row>
    <row r="24" spans="1:13" s="1" customFormat="1" ht="51.9" customHeight="1">
      <c r="A24" s="82">
        <v>7</v>
      </c>
      <c r="B24" s="44" t="s">
        <v>137</v>
      </c>
      <c r="C24" s="82" t="s">
        <v>93</v>
      </c>
      <c r="D24" s="44" t="s">
        <v>138</v>
      </c>
      <c r="E24" s="38" t="s">
        <v>105</v>
      </c>
      <c r="F24" s="77">
        <v>11210</v>
      </c>
      <c r="G24" s="96">
        <v>2510</v>
      </c>
      <c r="H24" s="56" t="s">
        <v>139</v>
      </c>
      <c r="I24" s="96">
        <v>8700</v>
      </c>
      <c r="J24" s="44" t="s">
        <v>91</v>
      </c>
      <c r="K24" s="82" t="s">
        <v>562</v>
      </c>
      <c r="L24" s="82" t="s">
        <v>129</v>
      </c>
      <c r="M24" s="68" t="s">
        <v>423</v>
      </c>
    </row>
    <row r="25" spans="1:13" s="1" customFormat="1" ht="53.1" customHeight="1">
      <c r="A25" s="82">
        <v>8</v>
      </c>
      <c r="B25" s="44" t="s">
        <v>141</v>
      </c>
      <c r="C25" s="82" t="s">
        <v>93</v>
      </c>
      <c r="D25" s="44" t="s">
        <v>142</v>
      </c>
      <c r="E25" s="38" t="s">
        <v>105</v>
      </c>
      <c r="F25" s="77">
        <v>10640</v>
      </c>
      <c r="G25" s="96">
        <v>8347</v>
      </c>
      <c r="H25" s="56" t="s">
        <v>143</v>
      </c>
      <c r="I25" s="96">
        <v>2293</v>
      </c>
      <c r="J25" s="44" t="s">
        <v>91</v>
      </c>
      <c r="K25" s="82" t="s">
        <v>562</v>
      </c>
      <c r="L25" s="82" t="s">
        <v>129</v>
      </c>
      <c r="M25" s="68" t="s">
        <v>423</v>
      </c>
    </row>
    <row r="26" spans="1:13" s="1" customFormat="1" ht="52.2" customHeight="1">
      <c r="A26" s="82">
        <v>9</v>
      </c>
      <c r="B26" s="44" t="s">
        <v>144</v>
      </c>
      <c r="C26" s="82" t="s">
        <v>93</v>
      </c>
      <c r="D26" s="44" t="s">
        <v>145</v>
      </c>
      <c r="E26" s="38" t="s">
        <v>100</v>
      </c>
      <c r="F26" s="77">
        <v>11362</v>
      </c>
      <c r="G26" s="96">
        <v>1946</v>
      </c>
      <c r="H26" s="56" t="s">
        <v>146</v>
      </c>
      <c r="I26" s="96">
        <v>9416</v>
      </c>
      <c r="J26" s="44" t="s">
        <v>91</v>
      </c>
      <c r="K26" s="82" t="s">
        <v>140</v>
      </c>
      <c r="L26" s="82" t="s">
        <v>129</v>
      </c>
      <c r="M26" s="68" t="s">
        <v>423</v>
      </c>
    </row>
    <row r="27" spans="1:13" s="1" customFormat="1" ht="51" customHeight="1">
      <c r="A27" s="82">
        <v>10</v>
      </c>
      <c r="B27" s="44" t="s">
        <v>147</v>
      </c>
      <c r="C27" s="82" t="s">
        <v>93</v>
      </c>
      <c r="D27" s="44" t="s">
        <v>148</v>
      </c>
      <c r="E27" s="38" t="s">
        <v>105</v>
      </c>
      <c r="F27" s="77">
        <v>11210</v>
      </c>
      <c r="G27" s="96">
        <v>7804</v>
      </c>
      <c r="H27" s="56" t="s">
        <v>149</v>
      </c>
      <c r="I27" s="96">
        <v>3406</v>
      </c>
      <c r="J27" s="44" t="s">
        <v>91</v>
      </c>
      <c r="K27" s="82" t="s">
        <v>562</v>
      </c>
      <c r="L27" s="82" t="s">
        <v>129</v>
      </c>
      <c r="M27" s="68" t="s">
        <v>423</v>
      </c>
    </row>
    <row r="28" spans="1:13" s="2" customFormat="1" ht="21.9" customHeight="1">
      <c r="A28" s="179" t="s">
        <v>418</v>
      </c>
      <c r="B28" s="180"/>
      <c r="C28" s="179"/>
      <c r="D28" s="180"/>
      <c r="E28" s="38"/>
      <c r="F28" s="9">
        <f>SUM(F29+F39+F44+F48+F52+F54)</f>
        <v>1303299.44</v>
      </c>
      <c r="G28" s="9">
        <f>SUM(G29+G39+G44+G48+G52+G54)</f>
        <v>270024</v>
      </c>
      <c r="H28" s="9"/>
      <c r="I28" s="9">
        <f>SUM(I29+I39+I44+I48+I52+I54)</f>
        <v>465804</v>
      </c>
      <c r="J28" s="14"/>
      <c r="K28" s="15"/>
      <c r="L28" s="17"/>
      <c r="M28" s="130"/>
    </row>
    <row r="29" spans="1:13" s="2" customFormat="1" ht="29.1" customHeight="1">
      <c r="A29" s="179" t="s">
        <v>417</v>
      </c>
      <c r="B29" s="180"/>
      <c r="C29" s="179"/>
      <c r="D29" s="180"/>
      <c r="E29" s="38"/>
      <c r="F29" s="78">
        <f>SUM(F30:F38)</f>
        <v>153995.9</v>
      </c>
      <c r="G29" s="78">
        <f>SUM(G30:G38)</f>
        <v>66650</v>
      </c>
      <c r="H29" s="78"/>
      <c r="I29" s="78">
        <f>SUM(I30:I38)</f>
        <v>30609</v>
      </c>
      <c r="J29" s="150"/>
      <c r="K29" s="149"/>
      <c r="L29" s="149"/>
      <c r="M29" s="130"/>
    </row>
    <row r="30" spans="1:13" s="21" customFormat="1" ht="141.75" customHeight="1">
      <c r="A30" s="82">
        <v>1</v>
      </c>
      <c r="B30" s="44" t="s">
        <v>150</v>
      </c>
      <c r="C30" s="82" t="s">
        <v>93</v>
      </c>
      <c r="D30" s="37" t="s">
        <v>532</v>
      </c>
      <c r="E30" s="38" t="s">
        <v>105</v>
      </c>
      <c r="F30" s="96">
        <v>32400</v>
      </c>
      <c r="G30" s="38">
        <v>22500</v>
      </c>
      <c r="H30" s="37" t="s">
        <v>151</v>
      </c>
      <c r="I30" s="96">
        <v>9900</v>
      </c>
      <c r="J30" s="44" t="s">
        <v>91</v>
      </c>
      <c r="K30" s="82" t="s">
        <v>152</v>
      </c>
      <c r="L30" s="82" t="s">
        <v>153</v>
      </c>
      <c r="M30" s="38" t="s">
        <v>506</v>
      </c>
    </row>
    <row r="31" spans="1:13" s="21" customFormat="1" ht="105" customHeight="1">
      <c r="A31" s="82">
        <v>2</v>
      </c>
      <c r="B31" s="44" t="s">
        <v>154</v>
      </c>
      <c r="C31" s="82" t="s">
        <v>93</v>
      </c>
      <c r="D31" s="37" t="s">
        <v>155</v>
      </c>
      <c r="E31" s="38" t="s">
        <v>134</v>
      </c>
      <c r="F31" s="96">
        <v>18000</v>
      </c>
      <c r="G31" s="38">
        <v>15500</v>
      </c>
      <c r="H31" s="37" t="s">
        <v>156</v>
      </c>
      <c r="I31" s="96">
        <v>1500</v>
      </c>
      <c r="J31" s="44" t="s">
        <v>97</v>
      </c>
      <c r="K31" s="82" t="s">
        <v>152</v>
      </c>
      <c r="L31" s="82" t="s">
        <v>153</v>
      </c>
      <c r="M31" s="38" t="s">
        <v>425</v>
      </c>
    </row>
    <row r="32" spans="1:13" s="25" customFormat="1" ht="91.5" customHeight="1">
      <c r="A32" s="82">
        <v>3</v>
      </c>
      <c r="B32" s="44" t="s">
        <v>157</v>
      </c>
      <c r="C32" s="82" t="s">
        <v>93</v>
      </c>
      <c r="D32" s="44" t="s">
        <v>158</v>
      </c>
      <c r="E32" s="38" t="s">
        <v>100</v>
      </c>
      <c r="F32" s="96">
        <v>64000</v>
      </c>
      <c r="G32" s="96">
        <v>8038</v>
      </c>
      <c r="H32" s="56" t="s">
        <v>504</v>
      </c>
      <c r="I32" s="96">
        <v>3000</v>
      </c>
      <c r="J32" s="44" t="s">
        <v>97</v>
      </c>
      <c r="K32" s="82" t="s">
        <v>558</v>
      </c>
      <c r="L32" s="45" t="s">
        <v>488</v>
      </c>
      <c r="M32" s="38"/>
    </row>
    <row r="33" spans="1:13" s="54" customFormat="1" ht="102" customHeight="1">
      <c r="A33" s="82">
        <v>4</v>
      </c>
      <c r="B33" s="44" t="s">
        <v>520</v>
      </c>
      <c r="C33" s="82" t="s">
        <v>93</v>
      </c>
      <c r="D33" s="44" t="s">
        <v>160</v>
      </c>
      <c r="E33" s="38" t="s">
        <v>547</v>
      </c>
      <c r="F33" s="96">
        <v>18855.900000000001</v>
      </c>
      <c r="G33" s="96">
        <v>13789</v>
      </c>
      <c r="H33" s="56" t="s">
        <v>505</v>
      </c>
      <c r="I33" s="96">
        <v>5067</v>
      </c>
      <c r="J33" s="44" t="s">
        <v>91</v>
      </c>
      <c r="K33" s="82" t="s">
        <v>161</v>
      </c>
      <c r="L33" s="45" t="s">
        <v>488</v>
      </c>
      <c r="M33" s="68" t="s">
        <v>507</v>
      </c>
    </row>
    <row r="34" spans="1:13" s="21" customFormat="1" ht="66.900000000000006" customHeight="1">
      <c r="A34" s="82">
        <v>5</v>
      </c>
      <c r="B34" s="44" t="s">
        <v>162</v>
      </c>
      <c r="C34" s="82" t="s">
        <v>93</v>
      </c>
      <c r="D34" s="56" t="s">
        <v>163</v>
      </c>
      <c r="E34" s="38" t="s">
        <v>100</v>
      </c>
      <c r="F34" s="96">
        <v>4300</v>
      </c>
      <c r="G34" s="38">
        <v>65</v>
      </c>
      <c r="H34" s="37" t="s">
        <v>90</v>
      </c>
      <c r="I34" s="96">
        <v>2500</v>
      </c>
      <c r="J34" s="44" t="s">
        <v>97</v>
      </c>
      <c r="K34" s="82" t="s">
        <v>164</v>
      </c>
      <c r="L34" s="82" t="s">
        <v>153</v>
      </c>
      <c r="M34" s="132"/>
    </row>
    <row r="35" spans="1:13" s="21" customFormat="1" ht="84" customHeight="1">
      <c r="A35" s="82">
        <v>6</v>
      </c>
      <c r="B35" s="44" t="s">
        <v>165</v>
      </c>
      <c r="C35" s="82" t="s">
        <v>93</v>
      </c>
      <c r="D35" s="37" t="s">
        <v>166</v>
      </c>
      <c r="E35" s="38" t="s">
        <v>105</v>
      </c>
      <c r="F35" s="96">
        <v>2800</v>
      </c>
      <c r="G35" s="38">
        <v>1657</v>
      </c>
      <c r="H35" s="37" t="s">
        <v>167</v>
      </c>
      <c r="I35" s="96">
        <v>1143</v>
      </c>
      <c r="J35" s="44" t="s">
        <v>91</v>
      </c>
      <c r="K35" s="82" t="s">
        <v>164</v>
      </c>
      <c r="L35" s="82" t="s">
        <v>153</v>
      </c>
      <c r="M35" s="132"/>
    </row>
    <row r="36" spans="1:13" s="21" customFormat="1" ht="78" customHeight="1">
      <c r="A36" s="82">
        <v>7</v>
      </c>
      <c r="B36" s="44" t="s">
        <v>508</v>
      </c>
      <c r="C36" s="82" t="s">
        <v>93</v>
      </c>
      <c r="D36" s="37" t="s">
        <v>510</v>
      </c>
      <c r="E36" s="38" t="s">
        <v>100</v>
      </c>
      <c r="F36" s="96">
        <v>5640</v>
      </c>
      <c r="G36" s="47">
        <v>600</v>
      </c>
      <c r="H36" s="46" t="s">
        <v>509</v>
      </c>
      <c r="I36" s="96">
        <v>4000</v>
      </c>
      <c r="J36" s="44" t="s">
        <v>97</v>
      </c>
      <c r="K36" s="82" t="s">
        <v>164</v>
      </c>
      <c r="L36" s="82" t="s">
        <v>153</v>
      </c>
      <c r="M36" s="132"/>
    </row>
    <row r="37" spans="1:13" s="25" customFormat="1" ht="96" customHeight="1">
      <c r="A37" s="82">
        <v>8</v>
      </c>
      <c r="B37" s="46" t="s">
        <v>511</v>
      </c>
      <c r="C37" s="82" t="s">
        <v>93</v>
      </c>
      <c r="D37" s="44" t="s">
        <v>512</v>
      </c>
      <c r="E37" s="38" t="s">
        <v>105</v>
      </c>
      <c r="F37" s="53">
        <v>5500</v>
      </c>
      <c r="G37" s="96">
        <v>3280</v>
      </c>
      <c r="H37" s="56" t="s">
        <v>168</v>
      </c>
      <c r="I37" s="53">
        <v>2220</v>
      </c>
      <c r="J37" s="37" t="s">
        <v>91</v>
      </c>
      <c r="K37" s="45" t="s">
        <v>169</v>
      </c>
      <c r="L37" s="45" t="s">
        <v>170</v>
      </c>
      <c r="M37" s="84"/>
    </row>
    <row r="38" spans="1:13" s="25" customFormat="1" ht="96" customHeight="1">
      <c r="A38" s="82">
        <v>9</v>
      </c>
      <c r="B38" s="46" t="s">
        <v>514</v>
      </c>
      <c r="C38" s="82" t="s">
        <v>93</v>
      </c>
      <c r="D38" s="44" t="s">
        <v>171</v>
      </c>
      <c r="E38" s="38" t="s">
        <v>105</v>
      </c>
      <c r="F38" s="53">
        <v>2500</v>
      </c>
      <c r="G38" s="96">
        <v>1221</v>
      </c>
      <c r="H38" s="56" t="s">
        <v>172</v>
      </c>
      <c r="I38" s="53">
        <v>1279</v>
      </c>
      <c r="J38" s="37" t="s">
        <v>91</v>
      </c>
      <c r="K38" s="45" t="s">
        <v>173</v>
      </c>
      <c r="L38" s="45" t="s">
        <v>170</v>
      </c>
      <c r="M38" s="84"/>
    </row>
    <row r="39" spans="1:13" s="2" customFormat="1" ht="27.9" customHeight="1">
      <c r="A39" s="179" t="s">
        <v>174</v>
      </c>
      <c r="B39" s="180"/>
      <c r="C39" s="179"/>
      <c r="D39" s="180"/>
      <c r="E39" s="38"/>
      <c r="F39" s="9">
        <f>SUM(F40:F43)</f>
        <v>29197</v>
      </c>
      <c r="G39" s="9">
        <f>SUM(G40:G43)</f>
        <v>8176</v>
      </c>
      <c r="H39" s="11"/>
      <c r="I39" s="9">
        <f>SUM(I40:I43)</f>
        <v>21021</v>
      </c>
      <c r="J39" s="150"/>
      <c r="K39" s="85"/>
      <c r="L39" s="85"/>
      <c r="M39" s="151"/>
    </row>
    <row r="40" spans="1:13" s="1" customFormat="1" ht="83.25" customHeight="1">
      <c r="A40" s="82">
        <v>1</v>
      </c>
      <c r="B40" s="37" t="s">
        <v>175</v>
      </c>
      <c r="C40" s="82" t="s">
        <v>93</v>
      </c>
      <c r="D40" s="44" t="s">
        <v>176</v>
      </c>
      <c r="E40" s="38" t="s">
        <v>105</v>
      </c>
      <c r="F40" s="38">
        <v>6687</v>
      </c>
      <c r="G40" s="96">
        <v>966</v>
      </c>
      <c r="H40" s="56" t="s">
        <v>535</v>
      </c>
      <c r="I40" s="38">
        <v>5721</v>
      </c>
      <c r="J40" s="44" t="s">
        <v>91</v>
      </c>
      <c r="K40" s="82" t="s">
        <v>177</v>
      </c>
      <c r="L40" s="82" t="s">
        <v>177</v>
      </c>
      <c r="M40" s="131"/>
    </row>
    <row r="41" spans="1:13" s="1" customFormat="1" ht="77.25" customHeight="1">
      <c r="A41" s="82">
        <v>2</v>
      </c>
      <c r="B41" s="44" t="s">
        <v>178</v>
      </c>
      <c r="C41" s="82" t="s">
        <v>93</v>
      </c>
      <c r="D41" s="56" t="s">
        <v>179</v>
      </c>
      <c r="E41" s="38" t="s">
        <v>105</v>
      </c>
      <c r="F41" s="96">
        <v>9610</v>
      </c>
      <c r="G41" s="38">
        <v>4500</v>
      </c>
      <c r="H41" s="37" t="s">
        <v>180</v>
      </c>
      <c r="I41" s="96">
        <v>5110</v>
      </c>
      <c r="J41" s="44" t="s">
        <v>91</v>
      </c>
      <c r="K41" s="82" t="s">
        <v>164</v>
      </c>
      <c r="L41" s="82" t="s">
        <v>153</v>
      </c>
      <c r="M41" s="132"/>
    </row>
    <row r="42" spans="1:13" s="1" customFormat="1" ht="80.099999999999994" customHeight="1">
      <c r="A42" s="82">
        <v>3</v>
      </c>
      <c r="B42" s="44" t="s">
        <v>181</v>
      </c>
      <c r="C42" s="82" t="s">
        <v>93</v>
      </c>
      <c r="D42" s="44" t="s">
        <v>182</v>
      </c>
      <c r="E42" s="38" t="s">
        <v>105</v>
      </c>
      <c r="F42" s="96">
        <v>2900</v>
      </c>
      <c r="G42" s="38">
        <v>490</v>
      </c>
      <c r="H42" s="37" t="s">
        <v>183</v>
      </c>
      <c r="I42" s="96">
        <v>2410</v>
      </c>
      <c r="J42" s="44" t="s">
        <v>91</v>
      </c>
      <c r="K42" s="82" t="s">
        <v>184</v>
      </c>
      <c r="L42" s="82" t="s">
        <v>153</v>
      </c>
      <c r="M42" s="132"/>
    </row>
    <row r="43" spans="1:13" s="21" customFormat="1" ht="102" customHeight="1">
      <c r="A43" s="82">
        <v>4</v>
      </c>
      <c r="B43" s="37" t="s">
        <v>185</v>
      </c>
      <c r="C43" s="38" t="s">
        <v>93</v>
      </c>
      <c r="D43" s="37" t="s">
        <v>186</v>
      </c>
      <c r="E43" s="38" t="s">
        <v>105</v>
      </c>
      <c r="F43" s="38">
        <v>10000</v>
      </c>
      <c r="G43" s="38">
        <v>2220</v>
      </c>
      <c r="H43" s="37" t="s">
        <v>172</v>
      </c>
      <c r="I43" s="38">
        <v>7780</v>
      </c>
      <c r="J43" s="37" t="s">
        <v>91</v>
      </c>
      <c r="K43" s="39" t="s">
        <v>187</v>
      </c>
      <c r="L43" s="39" t="s">
        <v>170</v>
      </c>
      <c r="M43" s="55"/>
    </row>
    <row r="44" spans="1:13" s="2" customFormat="1" ht="28.5" customHeight="1">
      <c r="A44" s="179" t="s">
        <v>188</v>
      </c>
      <c r="B44" s="180"/>
      <c r="C44" s="179"/>
      <c r="D44" s="180"/>
      <c r="E44" s="38"/>
      <c r="F44" s="78">
        <f>SUM(F45:F47)</f>
        <v>145112</v>
      </c>
      <c r="G44" s="78">
        <f>SUM(G45:G47)</f>
        <v>75936</v>
      </c>
      <c r="H44" s="79"/>
      <c r="I44" s="78">
        <f>SUM(I45:I47)</f>
        <v>53800</v>
      </c>
      <c r="J44" s="150"/>
      <c r="K44" s="149"/>
      <c r="L44" s="149"/>
      <c r="M44" s="130"/>
    </row>
    <row r="45" spans="1:13" s="3" customFormat="1" ht="56.1" customHeight="1">
      <c r="A45" s="23">
        <v>1</v>
      </c>
      <c r="B45" s="69" t="s">
        <v>189</v>
      </c>
      <c r="C45" s="68" t="s">
        <v>93</v>
      </c>
      <c r="D45" s="69" t="s">
        <v>416</v>
      </c>
      <c r="E45" s="68" t="s">
        <v>100</v>
      </c>
      <c r="F45" s="80">
        <v>57079</v>
      </c>
      <c r="G45" s="68">
        <v>16771</v>
      </c>
      <c r="H45" s="67" t="s">
        <v>190</v>
      </c>
      <c r="I45" s="80">
        <v>25000</v>
      </c>
      <c r="J45" s="44" t="s">
        <v>97</v>
      </c>
      <c r="K45" s="68" t="s">
        <v>191</v>
      </c>
      <c r="L45" s="68" t="s">
        <v>191</v>
      </c>
      <c r="M45" s="68" t="s">
        <v>192</v>
      </c>
    </row>
    <row r="46" spans="1:13" s="28" customFormat="1" ht="85.8" customHeight="1">
      <c r="A46" s="82">
        <v>2</v>
      </c>
      <c r="B46" s="46" t="s">
        <v>525</v>
      </c>
      <c r="C46" s="82" t="s">
        <v>93</v>
      </c>
      <c r="D46" s="46" t="s">
        <v>193</v>
      </c>
      <c r="E46" s="38" t="s">
        <v>463</v>
      </c>
      <c r="F46" s="38">
        <v>64072</v>
      </c>
      <c r="G46" s="96">
        <v>38604</v>
      </c>
      <c r="H46" s="56" t="s">
        <v>194</v>
      </c>
      <c r="I46" s="96">
        <v>25400</v>
      </c>
      <c r="J46" s="44" t="s">
        <v>97</v>
      </c>
      <c r="K46" s="82" t="s">
        <v>195</v>
      </c>
      <c r="L46" s="86" t="s">
        <v>563</v>
      </c>
      <c r="M46" s="68" t="s">
        <v>192</v>
      </c>
    </row>
    <row r="47" spans="1:13" s="22" customFormat="1" ht="60" customHeight="1">
      <c r="A47" s="23">
        <v>3</v>
      </c>
      <c r="B47" s="44" t="s">
        <v>196</v>
      </c>
      <c r="C47" s="82" t="s">
        <v>93</v>
      </c>
      <c r="D47" s="44" t="s">
        <v>197</v>
      </c>
      <c r="E47" s="38" t="s">
        <v>198</v>
      </c>
      <c r="F47" s="96">
        <v>23961</v>
      </c>
      <c r="G47" s="96">
        <v>20561</v>
      </c>
      <c r="H47" s="57" t="s">
        <v>199</v>
      </c>
      <c r="I47" s="96">
        <v>3400</v>
      </c>
      <c r="J47" s="44" t="s">
        <v>91</v>
      </c>
      <c r="K47" s="82" t="s">
        <v>564</v>
      </c>
      <c r="L47" s="82" t="s">
        <v>200</v>
      </c>
      <c r="M47" s="68" t="s">
        <v>507</v>
      </c>
    </row>
    <row r="48" spans="1:13" s="21" customFormat="1" ht="30" customHeight="1">
      <c r="A48" s="185" t="s">
        <v>201</v>
      </c>
      <c r="B48" s="186"/>
      <c r="C48" s="186"/>
      <c r="D48" s="187"/>
      <c r="E48" s="151"/>
      <c r="F48" s="12">
        <f>SUM(F49:F51)</f>
        <v>324035.53999999998</v>
      </c>
      <c r="G48" s="12">
        <f>SUM(G49:G51)</f>
        <v>94593</v>
      </c>
      <c r="H48" s="152"/>
      <c r="I48" s="12">
        <f>SUM(I49:I51)</f>
        <v>113650</v>
      </c>
      <c r="J48" s="152"/>
      <c r="K48" s="12"/>
      <c r="L48" s="149"/>
      <c r="M48" s="133"/>
    </row>
    <row r="49" spans="1:13" s="2" customFormat="1" ht="146.25" customHeight="1">
      <c r="A49" s="82">
        <v>1</v>
      </c>
      <c r="B49" s="50" t="s">
        <v>524</v>
      </c>
      <c r="C49" s="81" t="s">
        <v>93</v>
      </c>
      <c r="D49" s="56" t="s">
        <v>522</v>
      </c>
      <c r="E49" s="38" t="s">
        <v>134</v>
      </c>
      <c r="F49" s="45">
        <v>300000</v>
      </c>
      <c r="G49" s="45">
        <v>90711</v>
      </c>
      <c r="H49" s="50" t="s">
        <v>499</v>
      </c>
      <c r="I49" s="45">
        <v>100000</v>
      </c>
      <c r="J49" s="44" t="s">
        <v>500</v>
      </c>
      <c r="K49" s="82" t="s">
        <v>202</v>
      </c>
      <c r="L49" s="82" t="s">
        <v>203</v>
      </c>
      <c r="M49" s="68" t="s">
        <v>519</v>
      </c>
    </row>
    <row r="50" spans="1:13" s="22" customFormat="1" ht="96" customHeight="1">
      <c r="A50" s="38">
        <v>2</v>
      </c>
      <c r="B50" s="37" t="s">
        <v>204</v>
      </c>
      <c r="C50" s="82" t="s">
        <v>205</v>
      </c>
      <c r="D50" s="37" t="s">
        <v>206</v>
      </c>
      <c r="E50" s="38" t="s">
        <v>207</v>
      </c>
      <c r="F50" s="45">
        <v>9535.5400000000009</v>
      </c>
      <c r="G50" s="45">
        <v>1032</v>
      </c>
      <c r="H50" s="37" t="s">
        <v>208</v>
      </c>
      <c r="I50" s="45">
        <v>2000</v>
      </c>
      <c r="J50" s="37" t="s">
        <v>97</v>
      </c>
      <c r="K50" s="38" t="s">
        <v>209</v>
      </c>
      <c r="L50" s="38" t="s">
        <v>209</v>
      </c>
      <c r="M50" s="38"/>
    </row>
    <row r="51" spans="1:13" s="24" customFormat="1" ht="79.8" customHeight="1">
      <c r="A51" s="82">
        <v>3</v>
      </c>
      <c r="B51" s="44" t="s">
        <v>441</v>
      </c>
      <c r="C51" s="82" t="s">
        <v>93</v>
      </c>
      <c r="D51" s="44" t="s">
        <v>468</v>
      </c>
      <c r="E51" s="38" t="s">
        <v>105</v>
      </c>
      <c r="F51" s="96">
        <v>14500</v>
      </c>
      <c r="G51" s="82">
        <v>2850</v>
      </c>
      <c r="H51" s="83" t="s">
        <v>493</v>
      </c>
      <c r="I51" s="82">
        <v>11650</v>
      </c>
      <c r="J51" s="44" t="s">
        <v>467</v>
      </c>
      <c r="K51" s="82" t="s">
        <v>210</v>
      </c>
      <c r="L51" s="82" t="s">
        <v>211</v>
      </c>
      <c r="M51" s="38" t="s">
        <v>423</v>
      </c>
    </row>
    <row r="52" spans="1:13" s="21" customFormat="1" ht="27" customHeight="1">
      <c r="A52" s="185" t="s">
        <v>212</v>
      </c>
      <c r="B52" s="186"/>
      <c r="C52" s="186"/>
      <c r="D52" s="187"/>
      <c r="E52" s="151"/>
      <c r="F52" s="12">
        <f>SUM(F53)</f>
        <v>600000</v>
      </c>
      <c r="G52" s="12">
        <f>SUM(G53)</f>
        <v>15069</v>
      </c>
      <c r="H52" s="152"/>
      <c r="I52" s="12">
        <f>SUM(I53)</f>
        <v>220000</v>
      </c>
      <c r="J52" s="152"/>
      <c r="K52" s="12"/>
      <c r="L52" s="149"/>
      <c r="M52" s="133"/>
    </row>
    <row r="53" spans="1:13" s="21" customFormat="1" ht="102.9" customHeight="1">
      <c r="A53" s="38">
        <v>1</v>
      </c>
      <c r="B53" s="35" t="s">
        <v>213</v>
      </c>
      <c r="C53" s="36" t="s">
        <v>93</v>
      </c>
      <c r="D53" s="35" t="s">
        <v>521</v>
      </c>
      <c r="E53" s="38" t="s">
        <v>214</v>
      </c>
      <c r="F53" s="45">
        <v>600000</v>
      </c>
      <c r="G53" s="38">
        <v>15069</v>
      </c>
      <c r="H53" s="37" t="s">
        <v>536</v>
      </c>
      <c r="I53" s="45">
        <v>220000</v>
      </c>
      <c r="J53" s="50" t="s">
        <v>97</v>
      </c>
      <c r="K53" s="45" t="s">
        <v>215</v>
      </c>
      <c r="L53" s="82" t="s">
        <v>216</v>
      </c>
      <c r="M53" s="68" t="s">
        <v>192</v>
      </c>
    </row>
    <row r="54" spans="1:13" s="1" customFormat="1" ht="30" customHeight="1">
      <c r="A54" s="189" t="s">
        <v>217</v>
      </c>
      <c r="B54" s="190"/>
      <c r="C54" s="190"/>
      <c r="D54" s="191"/>
      <c r="E54" s="151"/>
      <c r="F54" s="9">
        <f>SUM(F55:F57)</f>
        <v>50959</v>
      </c>
      <c r="G54" s="9">
        <f>SUM(G55:G57)</f>
        <v>9600</v>
      </c>
      <c r="H54" s="11"/>
      <c r="I54" s="9">
        <f>SUM(I55:I57)</f>
        <v>26724</v>
      </c>
      <c r="J54" s="150"/>
      <c r="K54" s="149"/>
      <c r="L54" s="149"/>
      <c r="M54" s="134"/>
    </row>
    <row r="55" spans="1:13" s="1" customFormat="1" ht="84" customHeight="1">
      <c r="A55" s="38">
        <v>1</v>
      </c>
      <c r="B55" s="44" t="s">
        <v>218</v>
      </c>
      <c r="C55" s="82" t="s">
        <v>93</v>
      </c>
      <c r="D55" s="56" t="s">
        <v>219</v>
      </c>
      <c r="E55" s="38" t="s">
        <v>100</v>
      </c>
      <c r="F55" s="96">
        <v>17235</v>
      </c>
      <c r="G55" s="38">
        <v>100</v>
      </c>
      <c r="H55" s="37" t="s">
        <v>220</v>
      </c>
      <c r="I55" s="96">
        <v>4000</v>
      </c>
      <c r="J55" s="44" t="s">
        <v>97</v>
      </c>
      <c r="K55" s="82" t="s">
        <v>526</v>
      </c>
      <c r="L55" s="82" t="s">
        <v>153</v>
      </c>
      <c r="M55" s="38" t="s">
        <v>423</v>
      </c>
    </row>
    <row r="56" spans="1:13" s="1" customFormat="1" ht="150.75" customHeight="1">
      <c r="A56" s="38">
        <v>2</v>
      </c>
      <c r="B56" s="44" t="s">
        <v>221</v>
      </c>
      <c r="C56" s="82" t="s">
        <v>93</v>
      </c>
      <c r="D56" s="37" t="s">
        <v>222</v>
      </c>
      <c r="E56" s="38" t="s">
        <v>531</v>
      </c>
      <c r="F56" s="96">
        <v>14500</v>
      </c>
      <c r="G56" s="38">
        <v>6000</v>
      </c>
      <c r="H56" s="37" t="s">
        <v>223</v>
      </c>
      <c r="I56" s="96">
        <v>7000</v>
      </c>
      <c r="J56" s="44" t="s">
        <v>548</v>
      </c>
      <c r="K56" s="82" t="s">
        <v>164</v>
      </c>
      <c r="L56" s="82" t="s">
        <v>153</v>
      </c>
      <c r="M56" s="38" t="s">
        <v>424</v>
      </c>
    </row>
    <row r="57" spans="1:13" s="1" customFormat="1" ht="153.75" customHeight="1">
      <c r="A57" s="38">
        <v>3</v>
      </c>
      <c r="B57" s="44" t="s">
        <v>225</v>
      </c>
      <c r="C57" s="82" t="s">
        <v>93</v>
      </c>
      <c r="D57" s="44" t="s">
        <v>226</v>
      </c>
      <c r="E57" s="38" t="s">
        <v>105</v>
      </c>
      <c r="F57" s="96">
        <v>19224</v>
      </c>
      <c r="G57" s="38">
        <v>3500</v>
      </c>
      <c r="H57" s="37" t="s">
        <v>227</v>
      </c>
      <c r="I57" s="96">
        <v>15724</v>
      </c>
      <c r="J57" s="44" t="s">
        <v>91</v>
      </c>
      <c r="K57" s="82" t="s">
        <v>184</v>
      </c>
      <c r="L57" s="82" t="s">
        <v>153</v>
      </c>
      <c r="M57" s="38" t="s">
        <v>424</v>
      </c>
    </row>
    <row r="58" spans="1:13" s="27" customFormat="1" ht="23.1" customHeight="1">
      <c r="A58" s="179" t="s">
        <v>474</v>
      </c>
      <c r="B58" s="180"/>
      <c r="C58" s="179"/>
      <c r="D58" s="180"/>
      <c r="E58" s="38"/>
      <c r="F58" s="12">
        <f>F59+F91</f>
        <v>1558129.94</v>
      </c>
      <c r="G58" s="12"/>
      <c r="H58" s="34"/>
      <c r="I58" s="12">
        <f>I59+I91</f>
        <v>574357.42999999993</v>
      </c>
      <c r="J58" s="152"/>
      <c r="K58" s="151"/>
      <c r="L58" s="151"/>
      <c r="M58" s="135"/>
    </row>
    <row r="59" spans="1:13" s="2" customFormat="1" ht="23.1" customHeight="1">
      <c r="A59" s="179" t="s">
        <v>487</v>
      </c>
      <c r="B59" s="180"/>
      <c r="C59" s="179"/>
      <c r="D59" s="180"/>
      <c r="E59" s="38"/>
      <c r="F59" s="12">
        <f>F60+F72+F79</f>
        <v>628247.29</v>
      </c>
      <c r="G59" s="12"/>
      <c r="H59" s="34"/>
      <c r="I59" s="12">
        <f>I60+I72+I79</f>
        <v>253074.43</v>
      </c>
      <c r="J59" s="150"/>
      <c r="K59" s="149"/>
      <c r="L59" s="149"/>
      <c r="M59" s="151"/>
    </row>
    <row r="60" spans="1:13" s="2" customFormat="1" ht="23.1" customHeight="1">
      <c r="A60" s="179" t="s">
        <v>419</v>
      </c>
      <c r="B60" s="180"/>
      <c r="C60" s="179"/>
      <c r="D60" s="180"/>
      <c r="E60" s="38"/>
      <c r="F60" s="12">
        <f>SUM(F61:F71)</f>
        <v>155682.65</v>
      </c>
      <c r="G60" s="12"/>
      <c r="H60" s="34"/>
      <c r="I60" s="12">
        <f>SUM(I61:I71)</f>
        <v>82359.600000000006</v>
      </c>
      <c r="J60" s="150"/>
      <c r="K60" s="149"/>
      <c r="L60" s="149"/>
      <c r="M60" s="151"/>
    </row>
    <row r="61" spans="1:13" s="61" customFormat="1" ht="74.099999999999994" customHeight="1">
      <c r="A61" s="38">
        <v>1</v>
      </c>
      <c r="B61" s="64" t="s">
        <v>228</v>
      </c>
      <c r="C61" s="38" t="s">
        <v>205</v>
      </c>
      <c r="D61" s="64" t="s">
        <v>229</v>
      </c>
      <c r="E61" s="65" t="s">
        <v>230</v>
      </c>
      <c r="F61" s="43">
        <v>52040.99</v>
      </c>
      <c r="G61" s="65"/>
      <c r="H61" s="64" t="s">
        <v>231</v>
      </c>
      <c r="I61" s="45">
        <v>10000</v>
      </c>
      <c r="J61" s="51" t="s">
        <v>97</v>
      </c>
      <c r="K61" s="39" t="s">
        <v>92</v>
      </c>
      <c r="L61" s="39" t="s">
        <v>92</v>
      </c>
      <c r="M61" s="38" t="s">
        <v>423</v>
      </c>
    </row>
    <row r="62" spans="1:13" s="61" customFormat="1" ht="111" customHeight="1">
      <c r="A62" s="38">
        <v>2</v>
      </c>
      <c r="B62" s="64" t="s">
        <v>232</v>
      </c>
      <c r="C62" s="38" t="s">
        <v>205</v>
      </c>
      <c r="D62" s="64" t="s">
        <v>233</v>
      </c>
      <c r="E62" s="65" t="s">
        <v>230</v>
      </c>
      <c r="F62" s="43">
        <v>40616.660000000003</v>
      </c>
      <c r="G62" s="65"/>
      <c r="H62" s="64" t="s">
        <v>231</v>
      </c>
      <c r="I62" s="45">
        <v>20000</v>
      </c>
      <c r="J62" s="51" t="s">
        <v>97</v>
      </c>
      <c r="K62" s="39" t="s">
        <v>92</v>
      </c>
      <c r="L62" s="39" t="s">
        <v>92</v>
      </c>
      <c r="M62" s="38" t="s">
        <v>423</v>
      </c>
    </row>
    <row r="63" spans="1:13" s="61" customFormat="1" ht="72" customHeight="1">
      <c r="A63" s="38">
        <v>3</v>
      </c>
      <c r="B63" s="64" t="s">
        <v>523</v>
      </c>
      <c r="C63" s="38" t="s">
        <v>87</v>
      </c>
      <c r="D63" s="64" t="s">
        <v>234</v>
      </c>
      <c r="E63" s="65" t="s">
        <v>235</v>
      </c>
      <c r="F63" s="66">
        <v>10573</v>
      </c>
      <c r="G63" s="65"/>
      <c r="H63" s="64" t="s">
        <v>565</v>
      </c>
      <c r="I63" s="45">
        <f t="shared" ref="I63:I68" si="0">F63*0.8</f>
        <v>8458.4</v>
      </c>
      <c r="J63" s="51" t="s">
        <v>97</v>
      </c>
      <c r="K63" s="39" t="s">
        <v>92</v>
      </c>
      <c r="L63" s="39" t="s">
        <v>92</v>
      </c>
      <c r="M63" s="38" t="s">
        <v>423</v>
      </c>
    </row>
    <row r="64" spans="1:13" s="61" customFormat="1" ht="87" customHeight="1">
      <c r="A64" s="38">
        <v>4</v>
      </c>
      <c r="B64" s="64" t="s">
        <v>236</v>
      </c>
      <c r="C64" s="82" t="s">
        <v>87</v>
      </c>
      <c r="D64" s="147" t="s">
        <v>538</v>
      </c>
      <c r="E64" s="65" t="s">
        <v>235</v>
      </c>
      <c r="F64" s="66">
        <v>21676</v>
      </c>
      <c r="G64" s="65"/>
      <c r="H64" s="64" t="s">
        <v>231</v>
      </c>
      <c r="I64" s="45">
        <v>17080</v>
      </c>
      <c r="J64" s="51" t="s">
        <v>97</v>
      </c>
      <c r="K64" s="39" t="s">
        <v>92</v>
      </c>
      <c r="L64" s="39" t="s">
        <v>92</v>
      </c>
      <c r="M64" s="38" t="s">
        <v>423</v>
      </c>
    </row>
    <row r="65" spans="1:14" s="61" customFormat="1" ht="95.25" customHeight="1">
      <c r="A65" s="38">
        <v>5</v>
      </c>
      <c r="B65" s="64" t="s">
        <v>391</v>
      </c>
      <c r="C65" s="82" t="s">
        <v>87</v>
      </c>
      <c r="D65" s="64" t="s">
        <v>392</v>
      </c>
      <c r="E65" s="65" t="s">
        <v>235</v>
      </c>
      <c r="F65" s="66">
        <v>3481</v>
      </c>
      <c r="G65" s="65"/>
      <c r="H65" s="64" t="s">
        <v>566</v>
      </c>
      <c r="I65" s="45">
        <f>F65*0.8</f>
        <v>2784.8</v>
      </c>
      <c r="J65" s="51" t="s">
        <v>390</v>
      </c>
      <c r="K65" s="39" t="s">
        <v>92</v>
      </c>
      <c r="L65" s="39" t="s">
        <v>92</v>
      </c>
      <c r="M65" s="39"/>
      <c r="N65" s="127"/>
    </row>
    <row r="66" spans="1:14" s="61" customFormat="1" ht="60" customHeight="1">
      <c r="A66" s="38">
        <v>6</v>
      </c>
      <c r="B66" s="64" t="s">
        <v>237</v>
      </c>
      <c r="C66" s="38" t="s">
        <v>87</v>
      </c>
      <c r="D66" s="64" t="s">
        <v>238</v>
      </c>
      <c r="E66" s="65" t="s">
        <v>235</v>
      </c>
      <c r="F66" s="66">
        <v>2352</v>
      </c>
      <c r="G66" s="65"/>
      <c r="H66" s="64" t="s">
        <v>565</v>
      </c>
      <c r="I66" s="45">
        <v>2352</v>
      </c>
      <c r="J66" s="51" t="s">
        <v>91</v>
      </c>
      <c r="K66" s="39" t="s">
        <v>92</v>
      </c>
      <c r="L66" s="39" t="s">
        <v>92</v>
      </c>
      <c r="M66" s="58"/>
    </row>
    <row r="67" spans="1:14" s="61" customFormat="1" ht="71.099999999999994" customHeight="1">
      <c r="A67" s="38">
        <v>7</v>
      </c>
      <c r="B67" s="64" t="s">
        <v>239</v>
      </c>
      <c r="C67" s="38" t="s">
        <v>205</v>
      </c>
      <c r="D67" s="64" t="s">
        <v>240</v>
      </c>
      <c r="E67" s="65" t="s">
        <v>235</v>
      </c>
      <c r="F67" s="66">
        <v>2890</v>
      </c>
      <c r="G67" s="65"/>
      <c r="H67" s="64" t="s">
        <v>565</v>
      </c>
      <c r="I67" s="45">
        <f t="shared" si="0"/>
        <v>2312</v>
      </c>
      <c r="J67" s="51" t="s">
        <v>97</v>
      </c>
      <c r="K67" s="39" t="s">
        <v>92</v>
      </c>
      <c r="L67" s="39" t="s">
        <v>92</v>
      </c>
      <c r="M67" s="58"/>
    </row>
    <row r="68" spans="1:14" s="61" customFormat="1" ht="75" customHeight="1">
      <c r="A68" s="38">
        <v>8</v>
      </c>
      <c r="B68" s="37" t="s">
        <v>242</v>
      </c>
      <c r="C68" s="38" t="s">
        <v>87</v>
      </c>
      <c r="D68" s="37" t="s">
        <v>243</v>
      </c>
      <c r="E68" s="65" t="s">
        <v>244</v>
      </c>
      <c r="F68" s="87">
        <v>3403</v>
      </c>
      <c r="G68" s="65"/>
      <c r="H68" s="37" t="s">
        <v>245</v>
      </c>
      <c r="I68" s="45">
        <f t="shared" si="0"/>
        <v>2722.4</v>
      </c>
      <c r="J68" s="51" t="s">
        <v>97</v>
      </c>
      <c r="K68" s="39" t="s">
        <v>92</v>
      </c>
      <c r="L68" s="39" t="s">
        <v>92</v>
      </c>
      <c r="M68" s="58"/>
    </row>
    <row r="69" spans="1:14" s="32" customFormat="1" ht="72.75" customHeight="1">
      <c r="A69" s="38">
        <v>9</v>
      </c>
      <c r="B69" s="57" t="s">
        <v>442</v>
      </c>
      <c r="C69" s="88" t="s">
        <v>205</v>
      </c>
      <c r="D69" s="37" t="s">
        <v>246</v>
      </c>
      <c r="E69" s="38" t="s">
        <v>244</v>
      </c>
      <c r="F69" s="59">
        <v>10000</v>
      </c>
      <c r="G69" s="58"/>
      <c r="H69" s="57" t="s">
        <v>247</v>
      </c>
      <c r="I69" s="59">
        <v>8000</v>
      </c>
      <c r="J69" s="57" t="s">
        <v>248</v>
      </c>
      <c r="K69" s="58" t="s">
        <v>92</v>
      </c>
      <c r="L69" s="58" t="s">
        <v>92</v>
      </c>
      <c r="M69" s="88"/>
    </row>
    <row r="70" spans="1:14" s="32" customFormat="1" ht="62.25" customHeight="1">
      <c r="A70" s="38">
        <v>10</v>
      </c>
      <c r="B70" s="57" t="s">
        <v>393</v>
      </c>
      <c r="C70" s="58" t="s">
        <v>398</v>
      </c>
      <c r="D70" s="37" t="s">
        <v>394</v>
      </c>
      <c r="E70" s="38">
        <v>2021</v>
      </c>
      <c r="F70" s="59">
        <v>6000</v>
      </c>
      <c r="G70" s="58"/>
      <c r="H70" s="57" t="s">
        <v>395</v>
      </c>
      <c r="I70" s="59">
        <v>6000</v>
      </c>
      <c r="J70" s="57" t="s">
        <v>396</v>
      </c>
      <c r="K70" s="58" t="s">
        <v>92</v>
      </c>
      <c r="L70" s="58" t="s">
        <v>92</v>
      </c>
      <c r="M70" s="88"/>
    </row>
    <row r="71" spans="1:14" s="32" customFormat="1" ht="62.25" customHeight="1">
      <c r="A71" s="38">
        <v>11</v>
      </c>
      <c r="B71" s="57" t="s">
        <v>476</v>
      </c>
      <c r="C71" s="58" t="s">
        <v>205</v>
      </c>
      <c r="D71" s="37" t="s">
        <v>477</v>
      </c>
      <c r="E71" s="38">
        <v>2021</v>
      </c>
      <c r="F71" s="59">
        <v>2650</v>
      </c>
      <c r="G71" s="58"/>
      <c r="H71" s="57" t="s">
        <v>478</v>
      </c>
      <c r="I71" s="59">
        <v>2650</v>
      </c>
      <c r="J71" s="57" t="s">
        <v>455</v>
      </c>
      <c r="K71" s="58" t="s">
        <v>203</v>
      </c>
      <c r="L71" s="58" t="s">
        <v>203</v>
      </c>
      <c r="M71" s="88"/>
    </row>
    <row r="72" spans="1:14" s="3" customFormat="1" ht="26.1" customHeight="1">
      <c r="A72" s="183" t="s">
        <v>486</v>
      </c>
      <c r="B72" s="184"/>
      <c r="C72" s="183"/>
      <c r="D72" s="184"/>
      <c r="E72" s="38"/>
      <c r="F72" s="13">
        <f>SUM(F73:F78)</f>
        <v>68799.83</v>
      </c>
      <c r="G72" s="13"/>
      <c r="H72" s="89"/>
      <c r="I72" s="13">
        <f>SUM(I73:I78)</f>
        <v>27269.83</v>
      </c>
      <c r="J72" s="18"/>
      <c r="K72" s="19"/>
      <c r="L72" s="19"/>
      <c r="M72" s="19"/>
    </row>
    <row r="73" spans="1:14" s="26" customFormat="1" ht="107.25" customHeight="1">
      <c r="A73" s="39">
        <v>1</v>
      </c>
      <c r="B73" s="57" t="s">
        <v>249</v>
      </c>
      <c r="C73" s="39" t="s">
        <v>205</v>
      </c>
      <c r="D73" s="51" t="s">
        <v>250</v>
      </c>
      <c r="E73" s="38" t="s">
        <v>207</v>
      </c>
      <c r="F73" s="90">
        <v>20000</v>
      </c>
      <c r="G73" s="90"/>
      <c r="H73" s="52" t="s">
        <v>251</v>
      </c>
      <c r="I73" s="90">
        <v>5000</v>
      </c>
      <c r="J73" s="57" t="s">
        <v>97</v>
      </c>
      <c r="K73" s="58" t="s">
        <v>252</v>
      </c>
      <c r="L73" s="39" t="s">
        <v>253</v>
      </c>
      <c r="M73" s="128"/>
    </row>
    <row r="74" spans="1:14" s="20" customFormat="1" ht="87" customHeight="1">
      <c r="A74" s="82">
        <v>2</v>
      </c>
      <c r="B74" s="67" t="s">
        <v>254</v>
      </c>
      <c r="C74" s="38" t="s">
        <v>549</v>
      </c>
      <c r="D74" s="67" t="s">
        <v>255</v>
      </c>
      <c r="E74" s="68" t="s">
        <v>244</v>
      </c>
      <c r="F74" s="80">
        <v>8399.83</v>
      </c>
      <c r="G74" s="91"/>
      <c r="H74" s="67" t="s">
        <v>256</v>
      </c>
      <c r="I74" s="91">
        <v>6769.83</v>
      </c>
      <c r="J74" s="57" t="s">
        <v>97</v>
      </c>
      <c r="K74" s="68" t="s">
        <v>252</v>
      </c>
      <c r="L74" s="39" t="s">
        <v>253</v>
      </c>
      <c r="M74" s="68"/>
    </row>
    <row r="75" spans="1:14" s="26" customFormat="1" ht="69.75" customHeight="1">
      <c r="A75" s="39">
        <v>3</v>
      </c>
      <c r="B75" s="40" t="s">
        <v>257</v>
      </c>
      <c r="C75" s="58" t="s">
        <v>205</v>
      </c>
      <c r="D75" s="57" t="s">
        <v>258</v>
      </c>
      <c r="E75" s="38" t="s">
        <v>207</v>
      </c>
      <c r="F75" s="90">
        <v>13800</v>
      </c>
      <c r="G75" s="41"/>
      <c r="H75" s="42" t="s">
        <v>259</v>
      </c>
      <c r="I75" s="41">
        <v>3000</v>
      </c>
      <c r="J75" s="51" t="s">
        <v>467</v>
      </c>
      <c r="K75" s="39" t="s">
        <v>260</v>
      </c>
      <c r="L75" s="39" t="s">
        <v>253</v>
      </c>
      <c r="M75" s="128"/>
    </row>
    <row r="76" spans="1:14" s="20" customFormat="1" ht="62.25" customHeight="1">
      <c r="A76" s="82">
        <v>4</v>
      </c>
      <c r="B76" s="69" t="s">
        <v>261</v>
      </c>
      <c r="C76" s="58" t="s">
        <v>205</v>
      </c>
      <c r="D76" s="69" t="s">
        <v>262</v>
      </c>
      <c r="E76" s="38">
        <v>2021</v>
      </c>
      <c r="F76" s="70">
        <v>4500</v>
      </c>
      <c r="G76" s="70"/>
      <c r="H76" s="71" t="s">
        <v>263</v>
      </c>
      <c r="I76" s="70">
        <v>4500</v>
      </c>
      <c r="J76" s="69" t="s">
        <v>91</v>
      </c>
      <c r="K76" s="80" t="s">
        <v>264</v>
      </c>
      <c r="L76" s="39" t="s">
        <v>253</v>
      </c>
      <c r="M76" s="68"/>
    </row>
    <row r="77" spans="1:14" ht="67.5" customHeight="1">
      <c r="A77" s="39">
        <v>5</v>
      </c>
      <c r="B77" s="37" t="s">
        <v>265</v>
      </c>
      <c r="C77" s="82" t="s">
        <v>205</v>
      </c>
      <c r="D77" s="37" t="s">
        <v>266</v>
      </c>
      <c r="E77" s="38" t="s">
        <v>494</v>
      </c>
      <c r="F77" s="38">
        <v>14100</v>
      </c>
      <c r="G77" s="38"/>
      <c r="H77" s="56" t="s">
        <v>495</v>
      </c>
      <c r="I77" s="38">
        <v>5000</v>
      </c>
      <c r="J77" s="37" t="s">
        <v>462</v>
      </c>
      <c r="K77" s="82" t="s">
        <v>267</v>
      </c>
      <c r="L77" s="82" t="s">
        <v>448</v>
      </c>
      <c r="M77" s="38" t="s">
        <v>423</v>
      </c>
    </row>
    <row r="78" spans="1:14" ht="67.5" customHeight="1">
      <c r="A78" s="82">
        <v>6</v>
      </c>
      <c r="B78" s="37" t="s">
        <v>479</v>
      </c>
      <c r="C78" s="82" t="s">
        <v>480</v>
      </c>
      <c r="D78" s="37" t="s">
        <v>481</v>
      </c>
      <c r="E78" s="38" t="s">
        <v>482</v>
      </c>
      <c r="F78" s="38">
        <v>8000</v>
      </c>
      <c r="G78" s="38"/>
      <c r="H78" s="56" t="s">
        <v>483</v>
      </c>
      <c r="I78" s="38">
        <v>3000</v>
      </c>
      <c r="J78" s="37" t="s">
        <v>467</v>
      </c>
      <c r="K78" s="82" t="s">
        <v>484</v>
      </c>
      <c r="L78" s="82" t="s">
        <v>485</v>
      </c>
      <c r="M78" s="38"/>
    </row>
    <row r="79" spans="1:14" s="2" customFormat="1" ht="25.5" customHeight="1">
      <c r="A79" s="179" t="s">
        <v>397</v>
      </c>
      <c r="B79" s="180"/>
      <c r="C79" s="179"/>
      <c r="D79" s="180"/>
      <c r="E79" s="38"/>
      <c r="F79" s="12">
        <f>SUM(F80:F90)</f>
        <v>403764.81</v>
      </c>
      <c r="G79" s="12"/>
      <c r="H79" s="34"/>
      <c r="I79" s="12">
        <f>SUM(I80:I90)</f>
        <v>143445</v>
      </c>
      <c r="J79" s="152"/>
      <c r="K79" s="151"/>
      <c r="L79" s="151"/>
      <c r="M79" s="151"/>
    </row>
    <row r="80" spans="1:14" s="1" customFormat="1" ht="63" customHeight="1">
      <c r="A80" s="82">
        <v>1</v>
      </c>
      <c r="B80" s="37" t="s">
        <v>280</v>
      </c>
      <c r="C80" s="38" t="s">
        <v>87</v>
      </c>
      <c r="D80" s="37" t="s">
        <v>281</v>
      </c>
      <c r="E80" s="38" t="s">
        <v>244</v>
      </c>
      <c r="F80" s="45">
        <v>34000</v>
      </c>
      <c r="G80" s="38"/>
      <c r="H80" s="37" t="s">
        <v>459</v>
      </c>
      <c r="I80" s="38">
        <v>20000</v>
      </c>
      <c r="J80" s="37" t="s">
        <v>533</v>
      </c>
      <c r="K80" s="82" t="s">
        <v>124</v>
      </c>
      <c r="L80" s="82" t="s">
        <v>124</v>
      </c>
      <c r="M80" s="38" t="s">
        <v>423</v>
      </c>
    </row>
    <row r="81" spans="1:13" ht="60" customHeight="1">
      <c r="A81" s="82">
        <v>2</v>
      </c>
      <c r="B81" s="44" t="s">
        <v>282</v>
      </c>
      <c r="C81" s="82" t="s">
        <v>554</v>
      </c>
      <c r="D81" s="44" t="s">
        <v>283</v>
      </c>
      <c r="E81" s="38">
        <v>2021</v>
      </c>
      <c r="F81" s="96">
        <v>4781.8100000000004</v>
      </c>
      <c r="G81" s="96"/>
      <c r="H81" s="56" t="s">
        <v>450</v>
      </c>
      <c r="I81" s="96">
        <v>4782</v>
      </c>
      <c r="J81" s="44" t="s">
        <v>91</v>
      </c>
      <c r="K81" s="82" t="s">
        <v>284</v>
      </c>
      <c r="L81" s="82" t="s">
        <v>285</v>
      </c>
      <c r="M81" s="136"/>
    </row>
    <row r="82" spans="1:13" s="1" customFormat="1" ht="84.75" customHeight="1">
      <c r="A82" s="82">
        <v>3</v>
      </c>
      <c r="B82" s="64" t="s">
        <v>286</v>
      </c>
      <c r="C82" s="38" t="s">
        <v>287</v>
      </c>
      <c r="D82" s="64" t="s">
        <v>288</v>
      </c>
      <c r="E82" s="65">
        <v>2021</v>
      </c>
      <c r="F82" s="66">
        <v>4119</v>
      </c>
      <c r="G82" s="65"/>
      <c r="H82" s="64" t="s">
        <v>289</v>
      </c>
      <c r="I82" s="45">
        <v>4117</v>
      </c>
      <c r="J82" s="37" t="s">
        <v>97</v>
      </c>
      <c r="K82" s="82" t="s">
        <v>92</v>
      </c>
      <c r="L82" s="82" t="s">
        <v>92</v>
      </c>
      <c r="M82" s="38" t="s">
        <v>423</v>
      </c>
    </row>
    <row r="83" spans="1:13" s="1" customFormat="1" ht="69" customHeight="1">
      <c r="A83" s="82">
        <v>4</v>
      </c>
      <c r="B83" s="64" t="s">
        <v>290</v>
      </c>
      <c r="C83" s="38" t="s">
        <v>117</v>
      </c>
      <c r="D83" s="64" t="s">
        <v>291</v>
      </c>
      <c r="E83" s="65">
        <v>2021</v>
      </c>
      <c r="F83" s="66">
        <v>3500</v>
      </c>
      <c r="G83" s="65"/>
      <c r="H83" s="64" t="s">
        <v>119</v>
      </c>
      <c r="I83" s="45">
        <v>3500</v>
      </c>
      <c r="J83" s="37" t="s">
        <v>91</v>
      </c>
      <c r="K83" s="82" t="s">
        <v>92</v>
      </c>
      <c r="L83" s="82" t="s">
        <v>92</v>
      </c>
      <c r="M83" s="82"/>
    </row>
    <row r="84" spans="1:13" s="1" customFormat="1" ht="111.75" customHeight="1">
      <c r="A84" s="82">
        <v>5</v>
      </c>
      <c r="B84" s="64" t="s">
        <v>292</v>
      </c>
      <c r="C84" s="38" t="s">
        <v>87</v>
      </c>
      <c r="D84" s="64" t="s">
        <v>293</v>
      </c>
      <c r="E84" s="65" t="s">
        <v>244</v>
      </c>
      <c r="F84" s="66">
        <v>3306</v>
      </c>
      <c r="G84" s="65"/>
      <c r="H84" s="64" t="s">
        <v>294</v>
      </c>
      <c r="I84" s="45">
        <v>3046</v>
      </c>
      <c r="J84" s="37" t="s">
        <v>97</v>
      </c>
      <c r="K84" s="82" t="s">
        <v>92</v>
      </c>
      <c r="L84" s="82" t="s">
        <v>92</v>
      </c>
      <c r="M84" s="82"/>
    </row>
    <row r="85" spans="1:13" s="1" customFormat="1" ht="56.25" customHeight="1">
      <c r="A85" s="82">
        <v>6</v>
      </c>
      <c r="B85" s="37" t="s">
        <v>295</v>
      </c>
      <c r="C85" s="82" t="s">
        <v>549</v>
      </c>
      <c r="D85" s="37" t="s">
        <v>296</v>
      </c>
      <c r="E85" s="38" t="s">
        <v>555</v>
      </c>
      <c r="F85" s="38">
        <v>33000</v>
      </c>
      <c r="G85" s="38"/>
      <c r="H85" s="37" t="s">
        <v>297</v>
      </c>
      <c r="I85" s="38">
        <v>5000</v>
      </c>
      <c r="J85" s="37" t="s">
        <v>97</v>
      </c>
      <c r="K85" s="38" t="s">
        <v>136</v>
      </c>
      <c r="L85" s="82" t="s">
        <v>129</v>
      </c>
      <c r="M85" s="38" t="s">
        <v>423</v>
      </c>
    </row>
    <row r="86" spans="1:13" s="22" customFormat="1" ht="57" customHeight="1">
      <c r="A86" s="82">
        <v>7</v>
      </c>
      <c r="B86" s="37" t="s">
        <v>443</v>
      </c>
      <c r="C86" s="38" t="s">
        <v>205</v>
      </c>
      <c r="D86" s="37" t="s">
        <v>298</v>
      </c>
      <c r="E86" s="38" t="s">
        <v>244</v>
      </c>
      <c r="F86" s="45">
        <v>7000</v>
      </c>
      <c r="G86" s="38"/>
      <c r="H86" s="83" t="s">
        <v>299</v>
      </c>
      <c r="I86" s="38">
        <v>3000</v>
      </c>
      <c r="J86" s="37" t="s">
        <v>300</v>
      </c>
      <c r="K86" s="38" t="s">
        <v>301</v>
      </c>
      <c r="L86" s="38" t="s">
        <v>129</v>
      </c>
      <c r="M86" s="38"/>
    </row>
    <row r="87" spans="1:13" s="22" customFormat="1" ht="57" customHeight="1">
      <c r="A87" s="82">
        <v>8</v>
      </c>
      <c r="B87" s="37" t="s">
        <v>302</v>
      </c>
      <c r="C87" s="38" t="s">
        <v>205</v>
      </c>
      <c r="D87" s="37" t="s">
        <v>542</v>
      </c>
      <c r="E87" s="38">
        <v>2021</v>
      </c>
      <c r="F87" s="45">
        <v>15000</v>
      </c>
      <c r="G87" s="38"/>
      <c r="H87" s="83" t="s">
        <v>303</v>
      </c>
      <c r="I87" s="38">
        <v>15000</v>
      </c>
      <c r="J87" s="37" t="s">
        <v>91</v>
      </c>
      <c r="K87" s="38" t="s">
        <v>304</v>
      </c>
      <c r="L87" s="38" t="s">
        <v>115</v>
      </c>
      <c r="M87" s="38" t="s">
        <v>423</v>
      </c>
    </row>
    <row r="88" spans="1:13" s="22" customFormat="1" ht="57" customHeight="1">
      <c r="A88" s="82">
        <v>9</v>
      </c>
      <c r="B88" s="37" t="s">
        <v>305</v>
      </c>
      <c r="C88" s="38" t="s">
        <v>205</v>
      </c>
      <c r="D88" s="37" t="s">
        <v>541</v>
      </c>
      <c r="E88" s="38" t="s">
        <v>230</v>
      </c>
      <c r="F88" s="45">
        <v>215000</v>
      </c>
      <c r="G88" s="38"/>
      <c r="H88" s="83" t="s">
        <v>303</v>
      </c>
      <c r="I88" s="38">
        <v>50000</v>
      </c>
      <c r="J88" s="37" t="s">
        <v>97</v>
      </c>
      <c r="K88" s="38" t="s">
        <v>306</v>
      </c>
      <c r="L88" s="38" t="s">
        <v>115</v>
      </c>
      <c r="M88" s="38"/>
    </row>
    <row r="89" spans="1:13" s="22" customFormat="1" ht="57" customHeight="1">
      <c r="A89" s="82">
        <v>10</v>
      </c>
      <c r="B89" s="37" t="s">
        <v>539</v>
      </c>
      <c r="C89" s="38" t="s">
        <v>205</v>
      </c>
      <c r="D89" s="37" t="s">
        <v>540</v>
      </c>
      <c r="E89" s="38" t="s">
        <v>545</v>
      </c>
      <c r="F89" s="45">
        <v>23058</v>
      </c>
      <c r="G89" s="38"/>
      <c r="H89" s="83" t="s">
        <v>543</v>
      </c>
      <c r="I89" s="38">
        <v>5000</v>
      </c>
      <c r="J89" s="37" t="s">
        <v>97</v>
      </c>
      <c r="K89" s="38" t="s">
        <v>544</v>
      </c>
      <c r="L89" s="38" t="s">
        <v>115</v>
      </c>
      <c r="M89" s="38"/>
    </row>
    <row r="90" spans="1:13" s="29" customFormat="1" ht="75.900000000000006" customHeight="1">
      <c r="A90" s="82">
        <v>11</v>
      </c>
      <c r="B90" s="37" t="s">
        <v>307</v>
      </c>
      <c r="C90" s="38" t="s">
        <v>205</v>
      </c>
      <c r="D90" s="37" t="s">
        <v>527</v>
      </c>
      <c r="E90" s="38" t="s">
        <v>244</v>
      </c>
      <c r="F90" s="38">
        <v>61000</v>
      </c>
      <c r="G90" s="38"/>
      <c r="H90" s="37" t="s">
        <v>308</v>
      </c>
      <c r="I90" s="38">
        <v>30000</v>
      </c>
      <c r="J90" s="37" t="s">
        <v>300</v>
      </c>
      <c r="K90" s="38" t="s">
        <v>451</v>
      </c>
      <c r="L90" s="38" t="s">
        <v>285</v>
      </c>
      <c r="M90" s="38" t="s">
        <v>423</v>
      </c>
    </row>
    <row r="91" spans="1:13" s="2" customFormat="1" ht="21.9" customHeight="1">
      <c r="A91" s="179" t="s">
        <v>492</v>
      </c>
      <c r="B91" s="180"/>
      <c r="C91" s="179"/>
      <c r="D91" s="180"/>
      <c r="E91" s="38"/>
      <c r="F91" s="9">
        <f>SUM(F92+F103+F127+F130+F133)</f>
        <v>929882.65</v>
      </c>
      <c r="G91" s="9"/>
      <c r="H91" s="11"/>
      <c r="I91" s="9">
        <f>SUM(I92+I103+I127+I130+I133)</f>
        <v>321283</v>
      </c>
      <c r="J91" s="14"/>
      <c r="K91" s="15"/>
      <c r="L91" s="17"/>
      <c r="M91" s="130"/>
    </row>
    <row r="92" spans="1:13" s="22" customFormat="1" ht="21.9" customHeight="1">
      <c r="A92" s="196" t="s">
        <v>420</v>
      </c>
      <c r="B92" s="197"/>
      <c r="C92" s="196"/>
      <c r="D92" s="197"/>
      <c r="E92" s="38"/>
      <c r="F92" s="12">
        <f>SUM(F93:F102)</f>
        <v>243100</v>
      </c>
      <c r="G92" s="12"/>
      <c r="H92" s="12"/>
      <c r="I92" s="12">
        <f>SUM(I93:I102)</f>
        <v>61600</v>
      </c>
      <c r="J92" s="34"/>
      <c r="K92" s="38"/>
      <c r="L92" s="38"/>
      <c r="M92" s="38"/>
    </row>
    <row r="93" spans="1:13" s="29" customFormat="1" ht="82.5" customHeight="1">
      <c r="A93" s="82">
        <v>1</v>
      </c>
      <c r="B93" s="44" t="s">
        <v>309</v>
      </c>
      <c r="C93" s="82" t="s">
        <v>205</v>
      </c>
      <c r="D93" s="44" t="s">
        <v>310</v>
      </c>
      <c r="E93" s="38" t="s">
        <v>244</v>
      </c>
      <c r="F93" s="96">
        <v>50000</v>
      </c>
      <c r="G93" s="96"/>
      <c r="H93" s="56" t="s">
        <v>311</v>
      </c>
      <c r="I93" s="96">
        <v>12000</v>
      </c>
      <c r="J93" s="44" t="s">
        <v>97</v>
      </c>
      <c r="K93" s="82" t="s">
        <v>312</v>
      </c>
      <c r="L93" s="38" t="s">
        <v>313</v>
      </c>
      <c r="M93" s="137"/>
    </row>
    <row r="94" spans="1:13" s="21" customFormat="1" ht="78" customHeight="1">
      <c r="A94" s="82">
        <v>2</v>
      </c>
      <c r="B94" s="44" t="s">
        <v>444</v>
      </c>
      <c r="C94" s="82" t="s">
        <v>549</v>
      </c>
      <c r="D94" s="37" t="s">
        <v>314</v>
      </c>
      <c r="E94" s="38" t="s">
        <v>550</v>
      </c>
      <c r="F94" s="96">
        <v>14400</v>
      </c>
      <c r="G94" s="38"/>
      <c r="H94" s="37" t="s">
        <v>315</v>
      </c>
      <c r="I94" s="96">
        <v>7000</v>
      </c>
      <c r="J94" s="37" t="s">
        <v>97</v>
      </c>
      <c r="K94" s="82" t="s">
        <v>164</v>
      </c>
      <c r="L94" s="82" t="s">
        <v>153</v>
      </c>
      <c r="M94" s="38" t="s">
        <v>423</v>
      </c>
    </row>
    <row r="95" spans="1:13" s="54" customFormat="1" ht="92.1" customHeight="1">
      <c r="A95" s="82">
        <v>3</v>
      </c>
      <c r="B95" s="44" t="s">
        <v>316</v>
      </c>
      <c r="C95" s="82" t="s">
        <v>549</v>
      </c>
      <c r="D95" s="44" t="s">
        <v>445</v>
      </c>
      <c r="E95" s="38" t="s">
        <v>550</v>
      </c>
      <c r="F95" s="96">
        <v>5000</v>
      </c>
      <c r="G95" s="96"/>
      <c r="H95" s="56" t="s">
        <v>317</v>
      </c>
      <c r="I95" s="96">
        <v>3000</v>
      </c>
      <c r="J95" s="44" t="s">
        <v>513</v>
      </c>
      <c r="K95" s="82" t="s">
        <v>318</v>
      </c>
      <c r="L95" s="45" t="s">
        <v>313</v>
      </c>
      <c r="M95" s="38"/>
    </row>
    <row r="96" spans="1:13" s="29" customFormat="1" ht="77.25" customHeight="1">
      <c r="A96" s="82">
        <v>4</v>
      </c>
      <c r="B96" s="44" t="s">
        <v>515</v>
      </c>
      <c r="C96" s="82" t="s">
        <v>205</v>
      </c>
      <c r="D96" s="44" t="s">
        <v>319</v>
      </c>
      <c r="E96" s="38" t="s">
        <v>207</v>
      </c>
      <c r="F96" s="96">
        <v>20000</v>
      </c>
      <c r="G96" s="96"/>
      <c r="H96" s="56" t="s">
        <v>320</v>
      </c>
      <c r="I96" s="96">
        <v>5000</v>
      </c>
      <c r="J96" s="44" t="s">
        <v>97</v>
      </c>
      <c r="K96" s="82" t="s">
        <v>321</v>
      </c>
      <c r="L96" s="38" t="s">
        <v>159</v>
      </c>
      <c r="M96" s="137"/>
    </row>
    <row r="97" spans="1:13" s="29" customFormat="1" ht="77.25" customHeight="1">
      <c r="A97" s="82">
        <v>5</v>
      </c>
      <c r="B97" s="44" t="s">
        <v>516</v>
      </c>
      <c r="C97" s="82" t="s">
        <v>205</v>
      </c>
      <c r="D97" s="44" t="s">
        <v>322</v>
      </c>
      <c r="E97" s="38" t="s">
        <v>207</v>
      </c>
      <c r="F97" s="96">
        <v>5000</v>
      </c>
      <c r="G97" s="96"/>
      <c r="H97" s="56" t="s">
        <v>320</v>
      </c>
      <c r="I97" s="96">
        <v>2000</v>
      </c>
      <c r="J97" s="44" t="s">
        <v>97</v>
      </c>
      <c r="K97" s="82" t="s">
        <v>323</v>
      </c>
      <c r="L97" s="38" t="s">
        <v>159</v>
      </c>
      <c r="M97" s="137"/>
    </row>
    <row r="98" spans="1:13" s="29" customFormat="1" ht="69.75" customHeight="1">
      <c r="A98" s="82">
        <v>6</v>
      </c>
      <c r="B98" s="44" t="s">
        <v>517</v>
      </c>
      <c r="C98" s="82" t="s">
        <v>205</v>
      </c>
      <c r="D98" s="44" t="s">
        <v>324</v>
      </c>
      <c r="E98" s="38" t="s">
        <v>244</v>
      </c>
      <c r="F98" s="96">
        <v>3800</v>
      </c>
      <c r="G98" s="96"/>
      <c r="H98" s="56" t="s">
        <v>231</v>
      </c>
      <c r="I98" s="96">
        <v>2000</v>
      </c>
      <c r="J98" s="44" t="s">
        <v>97</v>
      </c>
      <c r="K98" s="82" t="s">
        <v>325</v>
      </c>
      <c r="L98" s="38" t="s">
        <v>153</v>
      </c>
      <c r="M98" s="137"/>
    </row>
    <row r="99" spans="1:13" s="29" customFormat="1" ht="81" customHeight="1">
      <c r="A99" s="82">
        <v>7</v>
      </c>
      <c r="B99" s="44" t="s">
        <v>326</v>
      </c>
      <c r="C99" s="82" t="s">
        <v>205</v>
      </c>
      <c r="D99" s="44" t="s">
        <v>327</v>
      </c>
      <c r="E99" s="38" t="s">
        <v>207</v>
      </c>
      <c r="F99" s="96">
        <v>32400</v>
      </c>
      <c r="G99" s="96"/>
      <c r="H99" s="56" t="s">
        <v>231</v>
      </c>
      <c r="I99" s="96">
        <v>20000</v>
      </c>
      <c r="J99" s="44" t="s">
        <v>97</v>
      </c>
      <c r="K99" s="82" t="s">
        <v>528</v>
      </c>
      <c r="L99" s="38" t="s">
        <v>153</v>
      </c>
      <c r="M99" s="38" t="s">
        <v>423</v>
      </c>
    </row>
    <row r="100" spans="1:13" s="29" customFormat="1" ht="81" customHeight="1">
      <c r="A100" s="82">
        <v>8</v>
      </c>
      <c r="B100" s="44" t="s">
        <v>328</v>
      </c>
      <c r="C100" s="82" t="s">
        <v>205</v>
      </c>
      <c r="D100" s="44" t="s">
        <v>329</v>
      </c>
      <c r="E100" s="38" t="s">
        <v>207</v>
      </c>
      <c r="F100" s="96">
        <v>50000</v>
      </c>
      <c r="G100" s="96"/>
      <c r="H100" s="56" t="s">
        <v>231</v>
      </c>
      <c r="I100" s="96">
        <v>5000</v>
      </c>
      <c r="J100" s="44" t="s">
        <v>330</v>
      </c>
      <c r="K100" s="82" t="s">
        <v>164</v>
      </c>
      <c r="L100" s="38" t="s">
        <v>153</v>
      </c>
      <c r="M100" s="137"/>
    </row>
    <row r="101" spans="1:13" s="29" customFormat="1" ht="81" customHeight="1">
      <c r="A101" s="82">
        <v>9</v>
      </c>
      <c r="B101" s="44" t="s">
        <v>410</v>
      </c>
      <c r="C101" s="82" t="s">
        <v>205</v>
      </c>
      <c r="D101" s="139" t="s">
        <v>411</v>
      </c>
      <c r="E101" s="38" t="s">
        <v>529</v>
      </c>
      <c r="F101" s="96">
        <v>59500</v>
      </c>
      <c r="G101" s="96"/>
      <c r="H101" s="56" t="s">
        <v>503</v>
      </c>
      <c r="I101" s="96">
        <v>2600</v>
      </c>
      <c r="J101" s="44" t="s">
        <v>396</v>
      </c>
      <c r="K101" s="82" t="s">
        <v>164</v>
      </c>
      <c r="L101" s="82" t="s">
        <v>153</v>
      </c>
      <c r="M101" s="84" t="s">
        <v>502</v>
      </c>
    </row>
    <row r="102" spans="1:13" s="140" customFormat="1" ht="81" customHeight="1">
      <c r="A102" s="82">
        <v>10</v>
      </c>
      <c r="B102" s="139" t="s">
        <v>457</v>
      </c>
      <c r="C102" s="142" t="s">
        <v>205</v>
      </c>
      <c r="D102" s="139" t="s">
        <v>453</v>
      </c>
      <c r="E102" s="143">
        <v>2021</v>
      </c>
      <c r="F102" s="144">
        <v>3000</v>
      </c>
      <c r="G102" s="144"/>
      <c r="H102" s="145" t="s">
        <v>454</v>
      </c>
      <c r="I102" s="144">
        <v>3000</v>
      </c>
      <c r="J102" s="139" t="s">
        <v>455</v>
      </c>
      <c r="K102" s="142" t="s">
        <v>456</v>
      </c>
      <c r="L102" s="142" t="s">
        <v>358</v>
      </c>
      <c r="M102" s="146"/>
    </row>
    <row r="103" spans="1:13" s="22" customFormat="1" ht="24.9" customHeight="1">
      <c r="A103" s="181" t="s">
        <v>491</v>
      </c>
      <c r="B103" s="192"/>
      <c r="C103" s="181"/>
      <c r="D103" s="192"/>
      <c r="E103" s="38"/>
      <c r="F103" s="9">
        <f>SUM(F104:F126)</f>
        <v>387566.65</v>
      </c>
      <c r="G103" s="9"/>
      <c r="H103" s="11"/>
      <c r="I103" s="9">
        <f>SUM(I104:I126)</f>
        <v>144848</v>
      </c>
      <c r="J103" s="11"/>
      <c r="K103" s="82"/>
      <c r="L103" s="82"/>
      <c r="M103" s="38"/>
    </row>
    <row r="104" spans="1:13" s="30" customFormat="1" ht="90.75" customHeight="1">
      <c r="A104" s="88">
        <v>1</v>
      </c>
      <c r="B104" s="147" t="s">
        <v>546</v>
      </c>
      <c r="C104" s="38" t="s">
        <v>205</v>
      </c>
      <c r="D104" s="147" t="s">
        <v>537</v>
      </c>
      <c r="E104" s="84" t="s">
        <v>534</v>
      </c>
      <c r="F104" s="66">
        <v>32000</v>
      </c>
      <c r="G104" s="65"/>
      <c r="H104" s="64" t="s">
        <v>241</v>
      </c>
      <c r="I104" s="45">
        <v>4370</v>
      </c>
      <c r="J104" s="51" t="s">
        <v>97</v>
      </c>
      <c r="K104" s="39" t="s">
        <v>92</v>
      </c>
      <c r="L104" s="39" t="s">
        <v>92</v>
      </c>
      <c r="M104" s="136"/>
    </row>
    <row r="105" spans="1:13" s="32" customFormat="1" ht="99" customHeight="1">
      <c r="A105" s="88">
        <v>2</v>
      </c>
      <c r="B105" s="57" t="s">
        <v>331</v>
      </c>
      <c r="C105" s="82" t="s">
        <v>205</v>
      </c>
      <c r="D105" s="37" t="s">
        <v>332</v>
      </c>
      <c r="E105" s="38" t="s">
        <v>207</v>
      </c>
      <c r="F105" s="88">
        <v>4176</v>
      </c>
      <c r="G105" s="58"/>
      <c r="H105" s="57" t="s">
        <v>333</v>
      </c>
      <c r="I105" s="88">
        <v>2400</v>
      </c>
      <c r="J105" s="57" t="s">
        <v>97</v>
      </c>
      <c r="K105" s="58" t="s">
        <v>200</v>
      </c>
      <c r="L105" s="58" t="s">
        <v>200</v>
      </c>
      <c r="M105" s="88"/>
    </row>
    <row r="106" spans="1:13" s="32" customFormat="1" ht="99" customHeight="1">
      <c r="A106" s="88">
        <v>3</v>
      </c>
      <c r="B106" s="57" t="s">
        <v>334</v>
      </c>
      <c r="C106" s="82" t="s">
        <v>205</v>
      </c>
      <c r="D106" s="37" t="s">
        <v>335</v>
      </c>
      <c r="E106" s="38" t="s">
        <v>207</v>
      </c>
      <c r="F106" s="88">
        <v>3083</v>
      </c>
      <c r="G106" s="58"/>
      <c r="H106" s="57" t="s">
        <v>333</v>
      </c>
      <c r="I106" s="88">
        <v>2000</v>
      </c>
      <c r="J106" s="57" t="s">
        <v>97</v>
      </c>
      <c r="K106" s="58" t="s">
        <v>200</v>
      </c>
      <c r="L106" s="58" t="s">
        <v>200</v>
      </c>
      <c r="M106" s="88"/>
    </row>
    <row r="107" spans="1:13" s="33" customFormat="1" ht="85.5" customHeight="1">
      <c r="A107" s="88">
        <v>4</v>
      </c>
      <c r="B107" s="49" t="s">
        <v>427</v>
      </c>
      <c r="C107" s="38" t="s">
        <v>549</v>
      </c>
      <c r="D107" s="49" t="s">
        <v>336</v>
      </c>
      <c r="E107" s="38" t="s">
        <v>244</v>
      </c>
      <c r="F107" s="45">
        <v>7254.65</v>
      </c>
      <c r="G107" s="96"/>
      <c r="H107" s="56" t="s">
        <v>337</v>
      </c>
      <c r="I107" s="45">
        <v>3500</v>
      </c>
      <c r="J107" s="44" t="s">
        <v>97</v>
      </c>
      <c r="K107" s="82" t="s">
        <v>338</v>
      </c>
      <c r="L107" s="82" t="s">
        <v>339</v>
      </c>
      <c r="M107" s="132"/>
    </row>
    <row r="108" spans="1:13" s="1" customFormat="1" ht="98.25" customHeight="1">
      <c r="A108" s="88">
        <v>5</v>
      </c>
      <c r="B108" s="44" t="s">
        <v>340</v>
      </c>
      <c r="C108" s="82" t="s">
        <v>549</v>
      </c>
      <c r="D108" s="44" t="s">
        <v>446</v>
      </c>
      <c r="E108" s="38" t="s">
        <v>244</v>
      </c>
      <c r="F108" s="96" t="s">
        <v>341</v>
      </c>
      <c r="G108" s="96"/>
      <c r="H108" s="56" t="s">
        <v>342</v>
      </c>
      <c r="I108" s="96">
        <v>2000</v>
      </c>
      <c r="J108" s="44" t="s">
        <v>97</v>
      </c>
      <c r="K108" s="82" t="s">
        <v>343</v>
      </c>
      <c r="L108" s="45" t="s">
        <v>170</v>
      </c>
      <c r="M108" s="137"/>
    </row>
    <row r="109" spans="1:13" s="30" customFormat="1" ht="97.5" customHeight="1">
      <c r="A109" s="88">
        <v>6</v>
      </c>
      <c r="B109" s="46" t="s">
        <v>344</v>
      </c>
      <c r="C109" s="82" t="s">
        <v>205</v>
      </c>
      <c r="D109" s="44" t="s">
        <v>345</v>
      </c>
      <c r="E109" s="38">
        <v>2021</v>
      </c>
      <c r="F109" s="53">
        <v>6600</v>
      </c>
      <c r="G109" s="96"/>
      <c r="H109" s="56" t="s">
        <v>346</v>
      </c>
      <c r="I109" s="53">
        <v>6600</v>
      </c>
      <c r="J109" s="56" t="s">
        <v>91</v>
      </c>
      <c r="K109" s="45" t="s">
        <v>170</v>
      </c>
      <c r="L109" s="45" t="s">
        <v>170</v>
      </c>
      <c r="M109" s="137"/>
    </row>
    <row r="110" spans="1:13" s="30" customFormat="1" ht="91.5" customHeight="1">
      <c r="A110" s="88">
        <v>7</v>
      </c>
      <c r="B110" s="46" t="s">
        <v>347</v>
      </c>
      <c r="C110" s="82" t="s">
        <v>87</v>
      </c>
      <c r="D110" s="44" t="s">
        <v>348</v>
      </c>
      <c r="E110" s="38" t="s">
        <v>244</v>
      </c>
      <c r="F110" s="53">
        <v>3500</v>
      </c>
      <c r="G110" s="96"/>
      <c r="H110" s="56" t="s">
        <v>231</v>
      </c>
      <c r="I110" s="53">
        <v>1300</v>
      </c>
      <c r="J110" s="56" t="s">
        <v>97</v>
      </c>
      <c r="K110" s="45" t="s">
        <v>325</v>
      </c>
      <c r="L110" s="45" t="s">
        <v>153</v>
      </c>
      <c r="M110" s="137"/>
    </row>
    <row r="111" spans="1:13" s="22" customFormat="1" ht="78.75" customHeight="1">
      <c r="A111" s="88">
        <v>8</v>
      </c>
      <c r="B111" s="37" t="s">
        <v>447</v>
      </c>
      <c r="C111" s="38" t="s">
        <v>87</v>
      </c>
      <c r="D111" s="37" t="s">
        <v>496</v>
      </c>
      <c r="E111" s="38" t="s">
        <v>207</v>
      </c>
      <c r="F111" s="45">
        <v>245000</v>
      </c>
      <c r="G111" s="45"/>
      <c r="H111" s="50" t="s">
        <v>349</v>
      </c>
      <c r="I111" s="45">
        <v>80000</v>
      </c>
      <c r="J111" s="37" t="s">
        <v>97</v>
      </c>
      <c r="K111" s="38" t="s">
        <v>164</v>
      </c>
      <c r="L111" s="82" t="s">
        <v>153</v>
      </c>
      <c r="M111" s="38" t="s">
        <v>224</v>
      </c>
    </row>
    <row r="112" spans="1:13" s="29" customFormat="1" ht="72.75" customHeight="1">
      <c r="A112" s="88">
        <v>9</v>
      </c>
      <c r="B112" s="44" t="s">
        <v>350</v>
      </c>
      <c r="C112" s="82" t="s">
        <v>205</v>
      </c>
      <c r="D112" s="44" t="s">
        <v>530</v>
      </c>
      <c r="E112" s="38" t="s">
        <v>207</v>
      </c>
      <c r="F112" s="96">
        <v>8000</v>
      </c>
      <c r="G112" s="96"/>
      <c r="H112" s="56" t="s">
        <v>231</v>
      </c>
      <c r="I112" s="96">
        <v>2000</v>
      </c>
      <c r="J112" s="44" t="s">
        <v>97</v>
      </c>
      <c r="K112" s="82" t="s">
        <v>164</v>
      </c>
      <c r="L112" s="38" t="s">
        <v>153</v>
      </c>
      <c r="M112" s="137"/>
    </row>
    <row r="113" spans="1:13" s="29" customFormat="1" ht="77.25" customHeight="1">
      <c r="A113" s="88">
        <v>10</v>
      </c>
      <c r="B113" s="44" t="s">
        <v>498</v>
      </c>
      <c r="C113" s="82" t="s">
        <v>205</v>
      </c>
      <c r="D113" s="44" t="s">
        <v>497</v>
      </c>
      <c r="E113" s="38" t="s">
        <v>244</v>
      </c>
      <c r="F113" s="96">
        <v>8995</v>
      </c>
      <c r="G113" s="96"/>
      <c r="H113" s="56" t="s">
        <v>231</v>
      </c>
      <c r="I113" s="96">
        <v>1500</v>
      </c>
      <c r="J113" s="44" t="s">
        <v>97</v>
      </c>
      <c r="K113" s="82" t="s">
        <v>184</v>
      </c>
      <c r="L113" s="38" t="s">
        <v>153</v>
      </c>
      <c r="M113" s="137"/>
    </row>
    <row r="114" spans="1:13" s="29" customFormat="1" ht="126.75" customHeight="1">
      <c r="A114" s="88">
        <v>11</v>
      </c>
      <c r="B114" s="44" t="s">
        <v>351</v>
      </c>
      <c r="C114" s="82" t="s">
        <v>205</v>
      </c>
      <c r="D114" s="44" t="s">
        <v>352</v>
      </c>
      <c r="E114" s="38" t="s">
        <v>244</v>
      </c>
      <c r="F114" s="96">
        <v>3350</v>
      </c>
      <c r="G114" s="96"/>
      <c r="H114" s="56" t="s">
        <v>353</v>
      </c>
      <c r="I114" s="96">
        <v>3350</v>
      </c>
      <c r="J114" s="44" t="s">
        <v>91</v>
      </c>
      <c r="K114" s="82" t="s">
        <v>164</v>
      </c>
      <c r="L114" s="38" t="s">
        <v>153</v>
      </c>
      <c r="M114" s="137"/>
    </row>
    <row r="115" spans="1:13" s="1" customFormat="1" ht="94.5" customHeight="1">
      <c r="A115" s="88">
        <v>12</v>
      </c>
      <c r="B115" s="44" t="s">
        <v>354</v>
      </c>
      <c r="C115" s="82" t="s">
        <v>551</v>
      </c>
      <c r="D115" s="44" t="s">
        <v>355</v>
      </c>
      <c r="E115" s="38" t="s">
        <v>550</v>
      </c>
      <c r="F115" s="96">
        <v>11800</v>
      </c>
      <c r="G115" s="38"/>
      <c r="H115" s="37" t="s">
        <v>356</v>
      </c>
      <c r="I115" s="96">
        <v>7000</v>
      </c>
      <c r="J115" s="44" t="s">
        <v>97</v>
      </c>
      <c r="K115" s="82" t="s">
        <v>357</v>
      </c>
      <c r="L115" s="82" t="s">
        <v>358</v>
      </c>
      <c r="M115" s="38"/>
    </row>
    <row r="116" spans="1:13" s="1" customFormat="1" ht="66.900000000000006" customHeight="1">
      <c r="A116" s="88">
        <v>13</v>
      </c>
      <c r="B116" s="46" t="s">
        <v>359</v>
      </c>
      <c r="C116" s="82" t="s">
        <v>549</v>
      </c>
      <c r="D116" s="46" t="s">
        <v>360</v>
      </c>
      <c r="E116" s="38">
        <v>2021</v>
      </c>
      <c r="F116" s="93">
        <v>2900</v>
      </c>
      <c r="G116" s="96"/>
      <c r="H116" s="37" t="s">
        <v>361</v>
      </c>
      <c r="I116" s="96">
        <v>2900</v>
      </c>
      <c r="J116" s="57" t="s">
        <v>91</v>
      </c>
      <c r="K116" s="95" t="s">
        <v>184</v>
      </c>
      <c r="L116" s="39" t="s">
        <v>153</v>
      </c>
      <c r="M116" s="84"/>
    </row>
    <row r="117" spans="1:13" s="21" customFormat="1" ht="77.25" customHeight="1">
      <c r="A117" s="88">
        <v>14</v>
      </c>
      <c r="B117" s="44" t="s">
        <v>362</v>
      </c>
      <c r="C117" s="82" t="s">
        <v>549</v>
      </c>
      <c r="D117" s="44" t="s">
        <v>464</v>
      </c>
      <c r="E117" s="38">
        <v>2021</v>
      </c>
      <c r="F117" s="96">
        <v>2128</v>
      </c>
      <c r="G117" s="96"/>
      <c r="H117" s="56" t="s">
        <v>465</v>
      </c>
      <c r="I117" s="96">
        <v>2128</v>
      </c>
      <c r="J117" s="44" t="s">
        <v>467</v>
      </c>
      <c r="K117" s="82" t="s">
        <v>363</v>
      </c>
      <c r="L117" s="82" t="s">
        <v>490</v>
      </c>
      <c r="M117" s="137"/>
    </row>
    <row r="118" spans="1:13" s="21" customFormat="1" ht="102.9" customHeight="1">
      <c r="A118" s="88">
        <v>15</v>
      </c>
      <c r="B118" s="35" t="s">
        <v>364</v>
      </c>
      <c r="C118" s="36" t="s">
        <v>549</v>
      </c>
      <c r="D118" s="35" t="s">
        <v>466</v>
      </c>
      <c r="E118" s="38" t="s">
        <v>556</v>
      </c>
      <c r="F118" s="45">
        <v>3030</v>
      </c>
      <c r="G118" s="38"/>
      <c r="H118" s="37" t="s">
        <v>469</v>
      </c>
      <c r="I118" s="38">
        <v>1000</v>
      </c>
      <c r="J118" s="37" t="s">
        <v>97</v>
      </c>
      <c r="K118" s="45" t="s">
        <v>365</v>
      </c>
      <c r="L118" s="82" t="s">
        <v>490</v>
      </c>
      <c r="M118" s="137"/>
    </row>
    <row r="119" spans="1:13" s="21" customFormat="1" ht="102" customHeight="1">
      <c r="A119" s="88">
        <v>16</v>
      </c>
      <c r="B119" s="37" t="s">
        <v>414</v>
      </c>
      <c r="C119" s="38" t="s">
        <v>87</v>
      </c>
      <c r="D119" s="37" t="s">
        <v>415</v>
      </c>
      <c r="E119" s="38" t="s">
        <v>244</v>
      </c>
      <c r="F119" s="38">
        <v>5000</v>
      </c>
      <c r="G119" s="38"/>
      <c r="H119" s="37" t="s">
        <v>412</v>
      </c>
      <c r="I119" s="45">
        <v>1500</v>
      </c>
      <c r="J119" s="44" t="s">
        <v>396</v>
      </c>
      <c r="K119" s="45" t="s">
        <v>164</v>
      </c>
      <c r="L119" s="45" t="s">
        <v>153</v>
      </c>
      <c r="M119" s="55"/>
    </row>
    <row r="120" spans="1:13" s="21" customFormat="1" ht="102" customHeight="1">
      <c r="A120" s="88">
        <v>17</v>
      </c>
      <c r="B120" s="37" t="s">
        <v>399</v>
      </c>
      <c r="C120" s="38" t="s">
        <v>87</v>
      </c>
      <c r="D120" s="37" t="s">
        <v>400</v>
      </c>
      <c r="E120" s="38" t="s">
        <v>244</v>
      </c>
      <c r="F120" s="38">
        <v>4050</v>
      </c>
      <c r="G120" s="38"/>
      <c r="H120" s="37" t="s">
        <v>401</v>
      </c>
      <c r="I120" s="45">
        <v>2000</v>
      </c>
      <c r="J120" s="44" t="s">
        <v>396</v>
      </c>
      <c r="K120" s="45" t="s">
        <v>164</v>
      </c>
      <c r="L120" s="45" t="s">
        <v>153</v>
      </c>
      <c r="M120" s="55"/>
    </row>
    <row r="121" spans="1:13" s="21" customFormat="1" ht="76.5" customHeight="1">
      <c r="A121" s="88">
        <v>18</v>
      </c>
      <c r="B121" s="37" t="s">
        <v>402</v>
      </c>
      <c r="C121" s="38" t="s">
        <v>87</v>
      </c>
      <c r="D121" s="37" t="s">
        <v>404</v>
      </c>
      <c r="E121" s="38" t="s">
        <v>244</v>
      </c>
      <c r="F121" s="38">
        <v>4300</v>
      </c>
      <c r="G121" s="38"/>
      <c r="H121" s="37" t="s">
        <v>401</v>
      </c>
      <c r="I121" s="45">
        <v>2000</v>
      </c>
      <c r="J121" s="44" t="s">
        <v>396</v>
      </c>
      <c r="K121" s="45" t="s">
        <v>164</v>
      </c>
      <c r="L121" s="45" t="s">
        <v>153</v>
      </c>
      <c r="M121" s="55"/>
    </row>
    <row r="122" spans="1:13" s="21" customFormat="1" ht="80.25" customHeight="1">
      <c r="A122" s="88">
        <v>19</v>
      </c>
      <c r="B122" s="37" t="s">
        <v>403</v>
      </c>
      <c r="C122" s="38" t="s">
        <v>87</v>
      </c>
      <c r="D122" s="37" t="s">
        <v>405</v>
      </c>
      <c r="E122" s="38" t="s">
        <v>244</v>
      </c>
      <c r="F122" s="38">
        <v>4000</v>
      </c>
      <c r="G122" s="38"/>
      <c r="H122" s="37" t="s">
        <v>401</v>
      </c>
      <c r="I122" s="45">
        <v>2500</v>
      </c>
      <c r="J122" s="44" t="s">
        <v>396</v>
      </c>
      <c r="K122" s="45" t="s">
        <v>164</v>
      </c>
      <c r="L122" s="45" t="s">
        <v>153</v>
      </c>
      <c r="M122" s="55"/>
    </row>
    <row r="123" spans="1:13" s="21" customFormat="1" ht="80.25" customHeight="1">
      <c r="A123" s="88">
        <v>20</v>
      </c>
      <c r="B123" s="37" t="s">
        <v>406</v>
      </c>
      <c r="C123" s="38" t="s">
        <v>87</v>
      </c>
      <c r="D123" s="37" t="s">
        <v>407</v>
      </c>
      <c r="E123" s="38" t="s">
        <v>244</v>
      </c>
      <c r="F123" s="38">
        <v>2600</v>
      </c>
      <c r="G123" s="38"/>
      <c r="H123" s="37" t="s">
        <v>401</v>
      </c>
      <c r="I123" s="38">
        <v>1800</v>
      </c>
      <c r="J123" s="44" t="s">
        <v>396</v>
      </c>
      <c r="K123" s="82" t="s">
        <v>164</v>
      </c>
      <c r="L123" s="82" t="s">
        <v>153</v>
      </c>
      <c r="M123" s="82"/>
    </row>
    <row r="124" spans="1:13" s="21" customFormat="1" ht="80.25" customHeight="1">
      <c r="A124" s="88">
        <v>21</v>
      </c>
      <c r="B124" s="37" t="s">
        <v>440</v>
      </c>
      <c r="C124" s="38" t="s">
        <v>87</v>
      </c>
      <c r="D124" s="37" t="s">
        <v>408</v>
      </c>
      <c r="E124" s="38" t="s">
        <v>244</v>
      </c>
      <c r="F124" s="38">
        <v>3400</v>
      </c>
      <c r="G124" s="38"/>
      <c r="H124" s="37" t="s">
        <v>401</v>
      </c>
      <c r="I124" s="38">
        <v>1000</v>
      </c>
      <c r="J124" s="44" t="s">
        <v>396</v>
      </c>
      <c r="K124" s="82" t="s">
        <v>164</v>
      </c>
      <c r="L124" s="82" t="s">
        <v>153</v>
      </c>
      <c r="M124" s="82"/>
    </row>
    <row r="125" spans="1:13" s="21" customFormat="1" ht="80.25" customHeight="1">
      <c r="A125" s="88">
        <v>22</v>
      </c>
      <c r="B125" s="37" t="s">
        <v>439</v>
      </c>
      <c r="C125" s="38" t="s">
        <v>87</v>
      </c>
      <c r="D125" s="37" t="s">
        <v>413</v>
      </c>
      <c r="E125" s="38" t="s">
        <v>244</v>
      </c>
      <c r="F125" s="38">
        <v>2400</v>
      </c>
      <c r="G125" s="38"/>
      <c r="H125" s="37" t="s">
        <v>412</v>
      </c>
      <c r="I125" s="45">
        <v>2000</v>
      </c>
      <c r="J125" s="44" t="s">
        <v>396</v>
      </c>
      <c r="K125" s="45" t="s">
        <v>164</v>
      </c>
      <c r="L125" s="45" t="s">
        <v>153</v>
      </c>
      <c r="M125" s="82"/>
    </row>
    <row r="126" spans="1:13" s="25" customFormat="1" ht="76.2" customHeight="1">
      <c r="A126" s="88">
        <v>23</v>
      </c>
      <c r="B126" s="46" t="s">
        <v>438</v>
      </c>
      <c r="C126" s="38" t="s">
        <v>205</v>
      </c>
      <c r="D126" s="46" t="s">
        <v>409</v>
      </c>
      <c r="E126" s="38" t="s">
        <v>207</v>
      </c>
      <c r="F126" s="45">
        <v>20000</v>
      </c>
      <c r="G126" s="96"/>
      <c r="H126" s="56" t="s">
        <v>366</v>
      </c>
      <c r="I126" s="96">
        <v>10000</v>
      </c>
      <c r="J126" s="44" t="s">
        <v>97</v>
      </c>
      <c r="K126" s="82" t="s">
        <v>367</v>
      </c>
      <c r="L126" s="82" t="s">
        <v>368</v>
      </c>
      <c r="M126" s="38"/>
    </row>
    <row r="127" spans="1:13" s="25" customFormat="1" ht="27.75" customHeight="1">
      <c r="A127" s="193" t="s">
        <v>422</v>
      </c>
      <c r="B127" s="194"/>
      <c r="C127" s="194"/>
      <c r="D127" s="195"/>
      <c r="E127" s="151"/>
      <c r="F127" s="12">
        <f>SUM(F128:F129)</f>
        <v>49000</v>
      </c>
      <c r="G127" s="12"/>
      <c r="H127" s="11"/>
      <c r="I127" s="12">
        <f>SUM(I128:I129)</f>
        <v>32000</v>
      </c>
      <c r="J127" s="150"/>
      <c r="K127" s="149"/>
      <c r="L127" s="149"/>
      <c r="M127" s="151"/>
    </row>
    <row r="128" spans="1:13" s="25" customFormat="1" ht="71.400000000000006" customHeight="1">
      <c r="A128" s="88">
        <v>1</v>
      </c>
      <c r="B128" s="35" t="s">
        <v>370</v>
      </c>
      <c r="C128" s="36" t="s">
        <v>205</v>
      </c>
      <c r="D128" s="35" t="s">
        <v>371</v>
      </c>
      <c r="E128" s="38" t="s">
        <v>244</v>
      </c>
      <c r="F128" s="45">
        <v>45000</v>
      </c>
      <c r="G128" s="96"/>
      <c r="H128" s="56" t="s">
        <v>372</v>
      </c>
      <c r="I128" s="45">
        <v>30000</v>
      </c>
      <c r="J128" s="44" t="s">
        <v>97</v>
      </c>
      <c r="K128" s="45" t="s">
        <v>373</v>
      </c>
      <c r="L128" s="45" t="s">
        <v>374</v>
      </c>
      <c r="M128" s="38" t="s">
        <v>423</v>
      </c>
    </row>
    <row r="129" spans="1:13" s="62" customFormat="1" ht="87" customHeight="1">
      <c r="A129" s="88">
        <v>2</v>
      </c>
      <c r="B129" s="64" t="s">
        <v>437</v>
      </c>
      <c r="C129" s="58" t="s">
        <v>205</v>
      </c>
      <c r="D129" s="64" t="s">
        <v>375</v>
      </c>
      <c r="E129" s="38" t="s">
        <v>244</v>
      </c>
      <c r="F129" s="43">
        <v>4000</v>
      </c>
      <c r="G129" s="96"/>
      <c r="H129" s="64" t="s">
        <v>376</v>
      </c>
      <c r="I129" s="96">
        <v>2000</v>
      </c>
      <c r="J129" s="44" t="s">
        <v>97</v>
      </c>
      <c r="K129" s="39" t="s">
        <v>369</v>
      </c>
      <c r="L129" s="39" t="s">
        <v>374</v>
      </c>
      <c r="M129" s="58"/>
    </row>
    <row r="130" spans="1:13" s="31" customFormat="1" ht="29.25" customHeight="1">
      <c r="A130" s="179" t="s">
        <v>421</v>
      </c>
      <c r="B130" s="180"/>
      <c r="C130" s="179"/>
      <c r="D130" s="180"/>
      <c r="E130" s="38"/>
      <c r="F130" s="9">
        <f>SUM(F131:F132)</f>
        <v>9815</v>
      </c>
      <c r="G130" s="9"/>
      <c r="H130" s="11"/>
      <c r="I130" s="9">
        <f>SUM(I131:I132)</f>
        <v>5815</v>
      </c>
      <c r="J130" s="11"/>
      <c r="K130" s="149"/>
      <c r="L130" s="149"/>
      <c r="M130" s="151"/>
    </row>
    <row r="131" spans="1:13" s="21" customFormat="1" ht="61.8" customHeight="1">
      <c r="A131" s="38">
        <v>1</v>
      </c>
      <c r="B131" s="46" t="s">
        <v>436</v>
      </c>
      <c r="C131" s="38" t="s">
        <v>205</v>
      </c>
      <c r="D131" s="46" t="s">
        <v>377</v>
      </c>
      <c r="E131" s="38">
        <v>2021</v>
      </c>
      <c r="F131" s="48">
        <v>4815</v>
      </c>
      <c r="G131" s="96"/>
      <c r="H131" s="46" t="s">
        <v>231</v>
      </c>
      <c r="I131" s="96">
        <v>4815</v>
      </c>
      <c r="J131" s="56" t="s">
        <v>91</v>
      </c>
      <c r="K131" s="45" t="s">
        <v>170</v>
      </c>
      <c r="L131" s="45" t="s">
        <v>170</v>
      </c>
      <c r="M131" s="138"/>
    </row>
    <row r="132" spans="1:13" s="21" customFormat="1" ht="51.75" customHeight="1">
      <c r="A132" s="82">
        <v>2</v>
      </c>
      <c r="B132" s="46" t="s">
        <v>435</v>
      </c>
      <c r="C132" s="38" t="s">
        <v>205</v>
      </c>
      <c r="D132" s="46" t="s">
        <v>378</v>
      </c>
      <c r="E132" s="38" t="s">
        <v>244</v>
      </c>
      <c r="F132" s="48">
        <v>5000</v>
      </c>
      <c r="G132" s="96"/>
      <c r="H132" s="46" t="s">
        <v>379</v>
      </c>
      <c r="I132" s="96">
        <v>1000</v>
      </c>
      <c r="J132" s="56" t="s">
        <v>97</v>
      </c>
      <c r="K132" s="45" t="s">
        <v>112</v>
      </c>
      <c r="L132" s="45" t="s">
        <v>112</v>
      </c>
      <c r="M132" s="138"/>
    </row>
    <row r="133" spans="1:13" s="31" customFormat="1" ht="21.9" customHeight="1">
      <c r="A133" s="179" t="s">
        <v>470</v>
      </c>
      <c r="B133" s="180"/>
      <c r="C133" s="179"/>
      <c r="D133" s="180"/>
      <c r="E133" s="38"/>
      <c r="F133" s="9">
        <f>SUM(F134:F140)</f>
        <v>240401</v>
      </c>
      <c r="G133" s="9"/>
      <c r="H133" s="9"/>
      <c r="I133" s="9">
        <f>SUM(I134:I140)</f>
        <v>77020</v>
      </c>
      <c r="J133" s="11"/>
      <c r="K133" s="149"/>
      <c r="L133" s="149"/>
      <c r="M133" s="151"/>
    </row>
    <row r="134" spans="1:13" s="22" customFormat="1" ht="132.75" customHeight="1">
      <c r="A134" s="38">
        <v>1</v>
      </c>
      <c r="B134" s="37" t="s">
        <v>380</v>
      </c>
      <c r="C134" s="38" t="s">
        <v>381</v>
      </c>
      <c r="D134" s="37" t="s">
        <v>552</v>
      </c>
      <c r="E134" s="38" t="s">
        <v>207</v>
      </c>
      <c r="F134" s="45">
        <v>117881</v>
      </c>
      <c r="G134" s="38"/>
      <c r="H134" s="83" t="s">
        <v>553</v>
      </c>
      <c r="I134" s="45">
        <v>30000</v>
      </c>
      <c r="J134" s="44" t="s">
        <v>97</v>
      </c>
      <c r="K134" s="38" t="s">
        <v>382</v>
      </c>
      <c r="L134" s="38" t="s">
        <v>374</v>
      </c>
      <c r="M134" s="68" t="s">
        <v>449</v>
      </c>
    </row>
    <row r="135" spans="1:13" s="29" customFormat="1" ht="79.8" customHeight="1">
      <c r="A135" s="38">
        <v>2</v>
      </c>
      <c r="B135" s="37" t="s">
        <v>434</v>
      </c>
      <c r="C135" s="38" t="s">
        <v>205</v>
      </c>
      <c r="D135" s="37" t="s">
        <v>383</v>
      </c>
      <c r="E135" s="38" t="s">
        <v>244</v>
      </c>
      <c r="F135" s="38">
        <v>70000</v>
      </c>
      <c r="G135" s="38"/>
      <c r="H135" s="37" t="s">
        <v>384</v>
      </c>
      <c r="I135" s="38">
        <v>30000</v>
      </c>
      <c r="J135" s="37" t="s">
        <v>97</v>
      </c>
      <c r="K135" s="38" t="s">
        <v>385</v>
      </c>
      <c r="L135" s="38" t="s">
        <v>276</v>
      </c>
      <c r="M135" s="38"/>
    </row>
    <row r="136" spans="1:13" s="63" customFormat="1" ht="75.900000000000006" customHeight="1">
      <c r="A136" s="38">
        <v>3</v>
      </c>
      <c r="B136" s="37" t="s">
        <v>433</v>
      </c>
      <c r="C136" s="38" t="s">
        <v>205</v>
      </c>
      <c r="D136" s="37" t="s">
        <v>432</v>
      </c>
      <c r="E136" s="38" t="s">
        <v>207</v>
      </c>
      <c r="F136" s="38">
        <v>35000</v>
      </c>
      <c r="G136" s="38"/>
      <c r="H136" s="37" t="s">
        <v>372</v>
      </c>
      <c r="I136" s="38">
        <v>8000</v>
      </c>
      <c r="J136" s="37" t="s">
        <v>97</v>
      </c>
      <c r="K136" s="38" t="s">
        <v>386</v>
      </c>
      <c r="L136" s="38" t="s">
        <v>276</v>
      </c>
      <c r="M136" s="38" t="s">
        <v>423</v>
      </c>
    </row>
    <row r="137" spans="1:13" s="22" customFormat="1" ht="54" customHeight="1">
      <c r="A137" s="38">
        <v>4</v>
      </c>
      <c r="B137" s="37" t="s">
        <v>431</v>
      </c>
      <c r="C137" s="82" t="s">
        <v>87</v>
      </c>
      <c r="D137" s="37" t="s">
        <v>272</v>
      </c>
      <c r="E137" s="38" t="s">
        <v>244</v>
      </c>
      <c r="F137" s="45">
        <v>6500</v>
      </c>
      <c r="G137" s="92"/>
      <c r="H137" s="37" t="s">
        <v>273</v>
      </c>
      <c r="I137" s="45">
        <v>1000</v>
      </c>
      <c r="J137" s="37" t="s">
        <v>97</v>
      </c>
      <c r="K137" s="38" t="s">
        <v>274</v>
      </c>
      <c r="L137" s="82" t="s">
        <v>275</v>
      </c>
      <c r="M137" s="38"/>
    </row>
    <row r="138" spans="1:13" s="24" customFormat="1" ht="93.75" customHeight="1">
      <c r="A138" s="38">
        <v>5</v>
      </c>
      <c r="B138" s="44" t="s">
        <v>430</v>
      </c>
      <c r="C138" s="82" t="s">
        <v>205</v>
      </c>
      <c r="D138" s="44" t="s">
        <v>387</v>
      </c>
      <c r="E138" s="38">
        <v>2021</v>
      </c>
      <c r="F138" s="96">
        <v>3020</v>
      </c>
      <c r="G138" s="96"/>
      <c r="H138" s="57" t="s">
        <v>518</v>
      </c>
      <c r="I138" s="96">
        <v>3020</v>
      </c>
      <c r="J138" s="44" t="s">
        <v>248</v>
      </c>
      <c r="K138" s="82" t="s">
        <v>388</v>
      </c>
      <c r="L138" s="82" t="s">
        <v>389</v>
      </c>
      <c r="M138" s="55"/>
    </row>
    <row r="139" spans="1:13" s="22" customFormat="1" ht="84.9" customHeight="1">
      <c r="A139" s="38">
        <v>6</v>
      </c>
      <c r="B139" s="37" t="s">
        <v>429</v>
      </c>
      <c r="C139" s="82" t="s">
        <v>87</v>
      </c>
      <c r="D139" s="37" t="s">
        <v>268</v>
      </c>
      <c r="E139" s="38">
        <v>2021</v>
      </c>
      <c r="F139" s="45">
        <v>3000</v>
      </c>
      <c r="G139" s="92"/>
      <c r="H139" s="37" t="s">
        <v>269</v>
      </c>
      <c r="I139" s="45">
        <v>3000</v>
      </c>
      <c r="J139" s="37" t="s">
        <v>91</v>
      </c>
      <c r="K139" s="94" t="s">
        <v>270</v>
      </c>
      <c r="L139" s="82" t="s">
        <v>271</v>
      </c>
      <c r="M139" s="38"/>
    </row>
    <row r="140" spans="1:13" s="29" customFormat="1" ht="60.9" customHeight="1">
      <c r="A140" s="38">
        <v>7</v>
      </c>
      <c r="B140" s="37" t="s">
        <v>428</v>
      </c>
      <c r="C140" s="38" t="s">
        <v>205</v>
      </c>
      <c r="D140" s="37" t="s">
        <v>277</v>
      </c>
      <c r="E140" s="38" t="s">
        <v>207</v>
      </c>
      <c r="F140" s="38">
        <v>5000</v>
      </c>
      <c r="G140" s="38"/>
      <c r="H140" s="37" t="s">
        <v>278</v>
      </c>
      <c r="I140" s="38">
        <v>2000</v>
      </c>
      <c r="J140" s="37" t="s">
        <v>97</v>
      </c>
      <c r="K140" s="38" t="s">
        <v>279</v>
      </c>
      <c r="L140" s="38" t="s">
        <v>276</v>
      </c>
      <c r="M140" s="38"/>
    </row>
  </sheetData>
  <autoFilter ref="A6:M140"/>
  <mergeCells count="40">
    <mergeCell ref="A79:D79"/>
    <mergeCell ref="A54:D54"/>
    <mergeCell ref="A133:D133"/>
    <mergeCell ref="A60:D60"/>
    <mergeCell ref="A103:D103"/>
    <mergeCell ref="A130:D130"/>
    <mergeCell ref="A127:D127"/>
    <mergeCell ref="A91:D91"/>
    <mergeCell ref="A92:D92"/>
    <mergeCell ref="A58:D58"/>
    <mergeCell ref="A44:D44"/>
    <mergeCell ref="A48:D48"/>
    <mergeCell ref="A52:D52"/>
    <mergeCell ref="M6:M7"/>
    <mergeCell ref="I6:J6"/>
    <mergeCell ref="K6:K7"/>
    <mergeCell ref="D6:D7"/>
    <mergeCell ref="F6:F7"/>
    <mergeCell ref="G6:G7"/>
    <mergeCell ref="H6:H7"/>
    <mergeCell ref="C6:C7"/>
    <mergeCell ref="A9:D9"/>
    <mergeCell ref="A8:D8"/>
    <mergeCell ref="A59:D59"/>
    <mergeCell ref="A72:D72"/>
    <mergeCell ref="A11:D11"/>
    <mergeCell ref="A17:D17"/>
    <mergeCell ref="A28:D28"/>
    <mergeCell ref="A29:D29"/>
    <mergeCell ref="A39:D39"/>
    <mergeCell ref="A1:B1"/>
    <mergeCell ref="A4:M4"/>
    <mergeCell ref="A5:J5"/>
    <mergeCell ref="L5:M5"/>
    <mergeCell ref="A2:D2"/>
    <mergeCell ref="A10:D10"/>
    <mergeCell ref="L6:L7"/>
    <mergeCell ref="E6:E7"/>
    <mergeCell ref="A6:A7"/>
    <mergeCell ref="B6:B7"/>
  </mergeCells>
  <phoneticPr fontId="28" type="noConversion"/>
  <printOptions verticalCentered="1"/>
  <pageMargins left="1.299212598425197" right="0.11811023622047245" top="0.59055118110236227" bottom="0.59055118110236227" header="0" footer="0"/>
  <pageSetup paperSize="9" scale="83" fitToHeight="0" orientation="landscape" useFirstPageNumber="1"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二、经济社会发展市财政补助资金计划</vt:lpstr>
      <vt:lpstr>三、固定资产投资计划</vt:lpstr>
      <vt:lpstr>500万以上</vt:lpstr>
      <vt:lpstr>'500万以上'!Print_Titles</vt:lpstr>
      <vt:lpstr>二、经济社会发展市财政补助资金计划!Print_Titles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zgg</dc:creator>
  <cp:lastModifiedBy>Administrator</cp:lastModifiedBy>
  <cp:revision>1</cp:revision>
  <cp:lastPrinted>2021-04-13T09:21:44Z</cp:lastPrinted>
  <dcterms:created xsi:type="dcterms:W3CDTF">2012-10-30T01:23:00Z</dcterms:created>
  <dcterms:modified xsi:type="dcterms:W3CDTF">2021-04-13T09:24:09Z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KSORubyTemplateID">
    <vt:lpwstr>11</vt:lpwstr>
  </property>
</Properties>
</file>